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730"/>
  <workbookPr defaultThemeVersion="124226"/>
  <mc:AlternateContent xmlns:mc="http://schemas.openxmlformats.org/markup-compatibility/2006">
    <mc:Choice Requires="x15">
      <x15ac:absPath xmlns:x15ac="http://schemas.microsoft.com/office/spreadsheetml/2010/11/ac" url="O:\Communications\New Website Content\Datacall Sign-in\"/>
    </mc:Choice>
  </mc:AlternateContent>
  <bookViews>
    <workbookView xWindow="0" yWindow="0" windowWidth="28800" windowHeight="14010" activeTab="2"/>
  </bookViews>
  <sheets>
    <sheet name="Alphabetical" sheetId="2" r:id="rId1"/>
    <sheet name="Residential Diversion Rate" sheetId="10" r:id="rId2"/>
    <sheet name="Municipal Grouping" sheetId="11" r:id="rId3"/>
  </sheets>
  <definedNames>
    <definedName name="_xlnm._FilterDatabase" localSheetId="0" hidden="1">Alphabetical!$B$6:$AE$6</definedName>
    <definedName name="_xlnm._FilterDatabase" localSheetId="2" hidden="1">'Municipal Grouping'!$B$6:$AD$6</definedName>
    <definedName name="_xlnm._FilterDatabase" localSheetId="1" hidden="1">'Residential Diversion Rate'!$B$6:$AD$6</definedName>
  </definedNames>
  <calcPr calcId="162913" concurrentCalc="0"/>
</workbook>
</file>

<file path=xl/calcChain.xml><?xml version="1.0" encoding="utf-8"?>
<calcChain xmlns="http://schemas.openxmlformats.org/spreadsheetml/2006/main">
  <c r="L7" i="2" l="1"/>
  <c r="R27" i="11"/>
  <c r="R28" i="11"/>
  <c r="R29" i="11"/>
  <c r="R30" i="11"/>
  <c r="R31" i="11"/>
  <c r="R32" i="11"/>
  <c r="R33" i="11"/>
  <c r="Q23" i="11"/>
  <c r="AD59" i="10"/>
  <c r="AD93" i="10"/>
  <c r="AD81" i="10"/>
  <c r="AD75" i="10"/>
  <c r="AD64" i="10"/>
  <c r="AD47" i="10"/>
  <c r="AD22" i="10"/>
  <c r="AD63" i="10"/>
  <c r="AD84" i="10"/>
  <c r="AD51" i="10"/>
  <c r="AD61" i="10"/>
  <c r="AD60" i="10"/>
  <c r="AD40" i="10"/>
  <c r="AD100" i="10"/>
  <c r="AD86" i="10"/>
  <c r="AD55" i="10"/>
  <c r="AD68" i="10"/>
  <c r="AD58" i="10"/>
  <c r="AD54" i="10"/>
  <c r="AD76" i="10"/>
  <c r="AD30" i="10"/>
  <c r="AD74" i="10"/>
  <c r="AD107" i="10"/>
  <c r="AD9" i="10"/>
  <c r="AD16" i="10"/>
  <c r="AD33" i="10"/>
  <c r="AD88" i="10"/>
  <c r="AD77" i="10"/>
  <c r="AD62" i="10"/>
  <c r="AD48" i="10"/>
  <c r="AD98" i="10"/>
  <c r="AD44" i="10"/>
  <c r="AD42" i="10"/>
  <c r="AD57" i="10"/>
  <c r="AD11" i="10"/>
  <c r="AD73" i="10"/>
  <c r="AD13" i="10"/>
  <c r="AD39" i="10"/>
  <c r="AD102" i="10"/>
  <c r="AD92" i="10"/>
  <c r="AD87" i="10"/>
  <c r="AD52" i="10"/>
  <c r="AD83" i="10"/>
  <c r="AD10" i="10"/>
  <c r="AD103" i="10"/>
  <c r="AD91" i="10"/>
  <c r="AD38" i="10"/>
  <c r="AD89" i="10"/>
  <c r="AD80" i="10"/>
  <c r="AD78" i="10"/>
  <c r="AD96" i="10"/>
  <c r="AD19" i="10"/>
  <c r="AD67" i="10"/>
  <c r="AD71" i="10"/>
  <c r="AD34" i="10"/>
  <c r="AD15" i="10"/>
  <c r="AD31" i="10"/>
  <c r="AD106" i="10"/>
  <c r="AD24" i="10"/>
  <c r="AD69" i="10"/>
  <c r="AD97" i="10"/>
  <c r="AD14" i="10"/>
  <c r="AD90" i="10"/>
  <c r="AD21" i="10"/>
  <c r="AD49" i="10"/>
  <c r="AD45" i="10"/>
  <c r="AD110" i="10"/>
  <c r="AD12" i="10"/>
  <c r="AD35" i="10"/>
  <c r="AD41" i="10"/>
  <c r="AD29" i="10"/>
  <c r="AD28" i="10"/>
  <c r="AD18" i="10"/>
  <c r="AD27" i="10"/>
  <c r="AD46" i="10"/>
  <c r="AD17" i="10"/>
  <c r="AD43" i="10"/>
  <c r="AD70" i="10"/>
  <c r="AD66" i="10"/>
  <c r="AD82" i="10"/>
  <c r="AD94" i="10"/>
  <c r="AD8" i="10"/>
  <c r="AD26" i="10"/>
  <c r="AD109" i="10"/>
  <c r="AD72" i="10"/>
  <c r="AD79" i="10"/>
  <c r="AD101" i="10"/>
  <c r="AD85" i="10"/>
  <c r="AD37" i="10"/>
  <c r="AD99" i="10"/>
  <c r="AD105" i="10"/>
  <c r="AD36" i="10"/>
  <c r="AD111" i="10"/>
  <c r="AD53" i="10"/>
  <c r="AD25" i="10"/>
  <c r="AD65" i="10"/>
  <c r="AD95" i="10"/>
  <c r="AD56" i="10"/>
  <c r="AD23" i="10"/>
  <c r="AD20" i="10"/>
  <c r="AD50" i="10"/>
  <c r="AD104" i="10"/>
  <c r="AD32" i="10"/>
  <c r="AD7" i="10"/>
  <c r="Z59" i="10"/>
  <c r="Z93" i="10"/>
  <c r="Z81" i="10"/>
  <c r="Z75" i="10"/>
  <c r="Z64" i="10"/>
  <c r="Z47" i="10"/>
  <c r="Z22" i="10"/>
  <c r="Z63" i="10"/>
  <c r="Z84" i="10"/>
  <c r="Z51" i="10"/>
  <c r="Z61" i="10"/>
  <c r="Z60" i="10"/>
  <c r="Z40" i="10"/>
  <c r="Z100" i="10"/>
  <c r="Z86" i="10"/>
  <c r="Z55" i="10"/>
  <c r="Z68" i="10"/>
  <c r="Z58" i="10"/>
  <c r="Z54" i="10"/>
  <c r="Z76" i="10"/>
  <c r="Z30" i="10"/>
  <c r="Z74" i="10"/>
  <c r="Z107" i="10"/>
  <c r="Z9" i="10"/>
  <c r="Z16" i="10"/>
  <c r="Z33" i="10"/>
  <c r="Z88" i="10"/>
  <c r="Z77" i="10"/>
  <c r="Z62" i="10"/>
  <c r="Z48" i="10"/>
  <c r="Z98" i="10"/>
  <c r="Z44" i="10"/>
  <c r="Z42" i="10"/>
  <c r="Z57" i="10"/>
  <c r="Z11" i="10"/>
  <c r="Z73" i="10"/>
  <c r="Z13" i="10"/>
  <c r="Z39" i="10"/>
  <c r="Z102" i="10"/>
  <c r="Z92" i="10"/>
  <c r="Z87" i="10"/>
  <c r="Z52" i="10"/>
  <c r="Z83" i="10"/>
  <c r="Z10" i="10"/>
  <c r="Z103" i="10"/>
  <c r="Z91" i="10"/>
  <c r="Z38" i="10"/>
  <c r="Z89" i="10"/>
  <c r="Z80" i="10"/>
  <c r="Z78" i="10"/>
  <c r="Z96" i="10"/>
  <c r="Z19" i="10"/>
  <c r="Z67" i="10"/>
  <c r="Z71" i="10"/>
  <c r="Z34" i="10"/>
  <c r="Z15" i="10"/>
  <c r="Z31" i="10"/>
  <c r="Z106" i="10"/>
  <c r="Z24" i="10"/>
  <c r="Z69" i="10"/>
  <c r="Z97" i="10"/>
  <c r="Z14" i="10"/>
  <c r="Z90" i="10"/>
  <c r="Z21" i="10"/>
  <c r="Z49" i="10"/>
  <c r="Z45" i="10"/>
  <c r="Z110" i="10"/>
  <c r="Z12" i="10"/>
  <c r="Z35" i="10"/>
  <c r="Z41" i="10"/>
  <c r="Z29" i="10"/>
  <c r="Z28" i="10"/>
  <c r="Z18" i="10"/>
  <c r="Z27" i="10"/>
  <c r="Z46" i="10"/>
  <c r="Z17" i="10"/>
  <c r="Z43" i="10"/>
  <c r="Z70" i="10"/>
  <c r="Z66" i="10"/>
  <c r="Z82" i="10"/>
  <c r="Z94" i="10"/>
  <c r="Z8" i="10"/>
  <c r="Z26" i="10"/>
  <c r="Z109" i="10"/>
  <c r="Z72" i="10"/>
  <c r="Z79" i="10"/>
  <c r="Z101" i="10"/>
  <c r="Z85" i="10"/>
  <c r="Z37" i="10"/>
  <c r="Z99" i="10"/>
  <c r="Z105" i="10"/>
  <c r="Z36" i="10"/>
  <c r="Z111" i="10"/>
  <c r="Z53" i="10"/>
  <c r="Z25" i="10"/>
  <c r="Z65" i="10"/>
  <c r="Z95" i="10"/>
  <c r="Z56" i="10"/>
  <c r="Z23" i="10"/>
  <c r="Z20" i="10"/>
  <c r="Z50" i="10"/>
  <c r="Z104" i="10"/>
  <c r="Z32" i="10"/>
  <c r="Z7" i="10"/>
  <c r="AD108" i="10"/>
  <c r="Z108" i="10"/>
  <c r="R59" i="10"/>
  <c r="R93" i="10"/>
  <c r="R81" i="10"/>
  <c r="R75" i="10"/>
  <c r="R64" i="10"/>
  <c r="R47" i="10"/>
  <c r="R22" i="10"/>
  <c r="R63" i="10"/>
  <c r="R84" i="10"/>
  <c r="R51" i="10"/>
  <c r="R61" i="10"/>
  <c r="R60" i="10"/>
  <c r="R40" i="10"/>
  <c r="R100" i="10"/>
  <c r="R86" i="10"/>
  <c r="R55" i="10"/>
  <c r="R68" i="10"/>
  <c r="R58" i="10"/>
  <c r="R54" i="10"/>
  <c r="R76" i="10"/>
  <c r="R30" i="10"/>
  <c r="R74" i="10"/>
  <c r="R107" i="10"/>
  <c r="R9" i="10"/>
  <c r="R16" i="10"/>
  <c r="R33" i="10"/>
  <c r="R88" i="10"/>
  <c r="R77" i="10"/>
  <c r="R62" i="10"/>
  <c r="R48" i="10"/>
  <c r="R98" i="10"/>
  <c r="R44" i="10"/>
  <c r="R42" i="10"/>
  <c r="R57" i="10"/>
  <c r="R11" i="10"/>
  <c r="R73" i="10"/>
  <c r="R13" i="10"/>
  <c r="R39" i="10"/>
  <c r="R102" i="10"/>
  <c r="R92" i="10"/>
  <c r="R87" i="10"/>
  <c r="R52" i="10"/>
  <c r="R83" i="10"/>
  <c r="R10" i="10"/>
  <c r="R103" i="10"/>
  <c r="R91" i="10"/>
  <c r="R38" i="10"/>
  <c r="R89" i="10"/>
  <c r="R80" i="10"/>
  <c r="R78" i="10"/>
  <c r="R96" i="10"/>
  <c r="R19" i="10"/>
  <c r="R67" i="10"/>
  <c r="R71" i="10"/>
  <c r="R34" i="10"/>
  <c r="R15" i="10"/>
  <c r="R31" i="10"/>
  <c r="R106" i="10"/>
  <c r="R24" i="10"/>
  <c r="R69" i="10"/>
  <c r="R97" i="10"/>
  <c r="R14" i="10"/>
  <c r="R90" i="10"/>
  <c r="R21" i="10"/>
  <c r="R49" i="10"/>
  <c r="R45" i="10"/>
  <c r="R110" i="10"/>
  <c r="R12" i="10"/>
  <c r="R35" i="10"/>
  <c r="R41" i="10"/>
  <c r="R29" i="10"/>
  <c r="R28" i="10"/>
  <c r="R18" i="10"/>
  <c r="R27" i="10"/>
  <c r="R46" i="10"/>
  <c r="R17" i="10"/>
  <c r="R43" i="10"/>
  <c r="R70" i="10"/>
  <c r="R66" i="10"/>
  <c r="R82" i="10"/>
  <c r="R94" i="10"/>
  <c r="R8" i="10"/>
  <c r="R26" i="10"/>
  <c r="R109" i="10"/>
  <c r="R72" i="10"/>
  <c r="R79" i="10"/>
  <c r="R101" i="10"/>
  <c r="R85" i="10"/>
  <c r="R37" i="10"/>
  <c r="R99" i="10"/>
  <c r="R105" i="10"/>
  <c r="R36" i="10"/>
  <c r="R111" i="10"/>
  <c r="R53" i="10"/>
  <c r="R25" i="10"/>
  <c r="R65" i="10"/>
  <c r="R95" i="10"/>
  <c r="R56" i="10"/>
  <c r="R23" i="10"/>
  <c r="R20" i="10"/>
  <c r="R50" i="10"/>
  <c r="R104" i="10"/>
  <c r="R32" i="10"/>
  <c r="R7" i="10"/>
  <c r="R108" i="10"/>
  <c r="O59" i="10"/>
  <c r="O93" i="10"/>
  <c r="O81" i="10"/>
  <c r="O75" i="10"/>
  <c r="O64" i="10"/>
  <c r="O47" i="10"/>
  <c r="O22" i="10"/>
  <c r="O63" i="10"/>
  <c r="O84" i="10"/>
  <c r="O51" i="10"/>
  <c r="O61" i="10"/>
  <c r="O60" i="10"/>
  <c r="O40" i="10"/>
  <c r="O100" i="10"/>
  <c r="O86" i="10"/>
  <c r="O55" i="10"/>
  <c r="O68" i="10"/>
  <c r="O58" i="10"/>
  <c r="O54" i="10"/>
  <c r="O76" i="10"/>
  <c r="O30" i="10"/>
  <c r="O74" i="10"/>
  <c r="O107" i="10"/>
  <c r="O9" i="10"/>
  <c r="O16" i="10"/>
  <c r="O33" i="10"/>
  <c r="O88" i="10"/>
  <c r="O77" i="10"/>
  <c r="O62" i="10"/>
  <c r="O48" i="10"/>
  <c r="O98" i="10"/>
  <c r="O44" i="10"/>
  <c r="O42" i="10"/>
  <c r="O57" i="10"/>
  <c r="O11" i="10"/>
  <c r="O73" i="10"/>
  <c r="O13" i="10"/>
  <c r="O39" i="10"/>
  <c r="O102" i="10"/>
  <c r="O92" i="10"/>
  <c r="O87" i="10"/>
  <c r="O52" i="10"/>
  <c r="O83" i="10"/>
  <c r="O10" i="10"/>
  <c r="O103" i="10"/>
  <c r="O91" i="10"/>
  <c r="O38" i="10"/>
  <c r="O89" i="10"/>
  <c r="O80" i="10"/>
  <c r="O78" i="10"/>
  <c r="O96" i="10"/>
  <c r="O19" i="10"/>
  <c r="O67" i="10"/>
  <c r="O71" i="10"/>
  <c r="O34" i="10"/>
  <c r="O15" i="10"/>
  <c r="O31" i="10"/>
  <c r="O106" i="10"/>
  <c r="O24" i="10"/>
  <c r="O69" i="10"/>
  <c r="O97" i="10"/>
  <c r="O14" i="10"/>
  <c r="O90" i="10"/>
  <c r="O21" i="10"/>
  <c r="O49" i="10"/>
  <c r="O45" i="10"/>
  <c r="O110" i="10"/>
  <c r="O12" i="10"/>
  <c r="O35" i="10"/>
  <c r="O41" i="10"/>
  <c r="O29" i="10"/>
  <c r="O28" i="10"/>
  <c r="O18" i="10"/>
  <c r="O27" i="10"/>
  <c r="O46" i="10"/>
  <c r="O17" i="10"/>
  <c r="O43" i="10"/>
  <c r="O70" i="10"/>
  <c r="O66" i="10"/>
  <c r="O82" i="10"/>
  <c r="O94" i="10"/>
  <c r="O8" i="10"/>
  <c r="O26" i="10"/>
  <c r="O109" i="10"/>
  <c r="O72" i="10"/>
  <c r="O79" i="10"/>
  <c r="O101" i="10"/>
  <c r="O85" i="10"/>
  <c r="O37" i="10"/>
  <c r="O99" i="10"/>
  <c r="O105" i="10"/>
  <c r="O36" i="10"/>
  <c r="O111" i="10"/>
  <c r="O53" i="10"/>
  <c r="O25" i="10"/>
  <c r="O65" i="10"/>
  <c r="O95" i="10"/>
  <c r="O56" i="10"/>
  <c r="O23" i="10"/>
  <c r="O20" i="10"/>
  <c r="O50" i="10"/>
  <c r="O104" i="10"/>
  <c r="O32" i="10"/>
  <c r="O7" i="10"/>
  <c r="L59" i="10"/>
  <c r="L93" i="10"/>
  <c r="L81" i="10"/>
  <c r="L75" i="10"/>
  <c r="L64" i="10"/>
  <c r="L47" i="10"/>
  <c r="L22" i="10"/>
  <c r="L63" i="10"/>
  <c r="L84" i="10"/>
  <c r="L51" i="10"/>
  <c r="L61" i="10"/>
  <c r="L60" i="10"/>
  <c r="L40" i="10"/>
  <c r="L100" i="10"/>
  <c r="L86" i="10"/>
  <c r="L55" i="10"/>
  <c r="L68" i="10"/>
  <c r="L58" i="10"/>
  <c r="L54" i="10"/>
  <c r="L76" i="10"/>
  <c r="L30" i="10"/>
  <c r="L74" i="10"/>
  <c r="L107" i="10"/>
  <c r="L9" i="10"/>
  <c r="L16" i="10"/>
  <c r="L33" i="10"/>
  <c r="L88" i="10"/>
  <c r="L77" i="10"/>
  <c r="L62" i="10"/>
  <c r="L48" i="10"/>
  <c r="L98" i="10"/>
  <c r="L44" i="10"/>
  <c r="L42" i="10"/>
  <c r="L57" i="10"/>
  <c r="L11" i="10"/>
  <c r="L73" i="10"/>
  <c r="L13" i="10"/>
  <c r="L39" i="10"/>
  <c r="L102" i="10"/>
  <c r="L92" i="10"/>
  <c r="L87" i="10"/>
  <c r="L52" i="10"/>
  <c r="L83" i="10"/>
  <c r="L10" i="10"/>
  <c r="L103" i="10"/>
  <c r="L91" i="10"/>
  <c r="L38" i="10"/>
  <c r="L89" i="10"/>
  <c r="L80" i="10"/>
  <c r="L78" i="10"/>
  <c r="L96" i="10"/>
  <c r="L19" i="10"/>
  <c r="L67" i="10"/>
  <c r="L71" i="10"/>
  <c r="L34" i="10"/>
  <c r="L15" i="10"/>
  <c r="L31" i="10"/>
  <c r="L106" i="10"/>
  <c r="L24" i="10"/>
  <c r="L69" i="10"/>
  <c r="L97" i="10"/>
  <c r="L14" i="10"/>
  <c r="L90" i="10"/>
  <c r="L21" i="10"/>
  <c r="L49" i="10"/>
  <c r="L45" i="10"/>
  <c r="L110" i="10"/>
  <c r="L12" i="10"/>
  <c r="L35" i="10"/>
  <c r="L41" i="10"/>
  <c r="L29" i="10"/>
  <c r="L28" i="10"/>
  <c r="L18" i="10"/>
  <c r="L27" i="10"/>
  <c r="L46" i="10"/>
  <c r="L17" i="10"/>
  <c r="L43" i="10"/>
  <c r="L70" i="10"/>
  <c r="L66" i="10"/>
  <c r="L82" i="10"/>
  <c r="L94" i="10"/>
  <c r="L8" i="10"/>
  <c r="L26" i="10"/>
  <c r="L109" i="10"/>
  <c r="L72" i="10"/>
  <c r="L79" i="10"/>
  <c r="L101" i="10"/>
  <c r="L85" i="10"/>
  <c r="L37" i="10"/>
  <c r="L99" i="10"/>
  <c r="L105" i="10"/>
  <c r="L36" i="10"/>
  <c r="L111" i="10"/>
  <c r="L53" i="10"/>
  <c r="L25" i="10"/>
  <c r="L65" i="10"/>
  <c r="L95" i="10"/>
  <c r="L56" i="10"/>
  <c r="L23" i="10"/>
  <c r="L20" i="10"/>
  <c r="L50" i="10"/>
  <c r="L104" i="10"/>
  <c r="L32" i="10"/>
  <c r="L7" i="10"/>
  <c r="L108" i="10"/>
  <c r="O108" i="10"/>
  <c r="E113" i="2"/>
  <c r="Z7" i="2"/>
  <c r="AD7" i="2"/>
  <c r="Z8" i="2"/>
  <c r="AD8" i="2"/>
  <c r="Z9" i="2"/>
  <c r="AD9" i="2"/>
  <c r="Z10" i="2"/>
  <c r="AD10" i="2"/>
  <c r="Z11" i="2"/>
  <c r="AD11" i="2"/>
  <c r="Z12" i="2"/>
  <c r="AD12" i="2"/>
  <c r="Z13" i="2"/>
  <c r="AD13" i="2"/>
  <c r="Z14" i="2"/>
  <c r="AD14" i="2"/>
  <c r="Z15" i="2"/>
  <c r="AD15" i="2"/>
  <c r="Z16" i="2"/>
  <c r="AD16" i="2"/>
  <c r="Z17" i="2"/>
  <c r="AD17" i="2"/>
  <c r="Z18" i="2"/>
  <c r="AD18" i="2"/>
  <c r="Z19" i="2"/>
  <c r="AD19" i="2"/>
  <c r="Z20" i="2"/>
  <c r="AD20" i="2"/>
  <c r="Z21" i="2"/>
  <c r="AD21" i="2"/>
  <c r="Z22" i="2"/>
  <c r="AD22" i="2"/>
  <c r="Z23" i="2"/>
  <c r="AD23" i="2"/>
  <c r="Z24" i="2"/>
  <c r="AD24" i="2"/>
  <c r="Z25" i="2"/>
  <c r="AD25" i="2"/>
  <c r="Z26" i="2"/>
  <c r="AD26" i="2"/>
  <c r="Z27" i="2"/>
  <c r="AD27" i="2"/>
  <c r="Z28" i="2"/>
  <c r="AD28" i="2"/>
  <c r="Z29" i="2"/>
  <c r="AD29" i="2"/>
  <c r="Z30" i="2"/>
  <c r="AD30" i="2"/>
  <c r="Z31" i="2"/>
  <c r="AD31" i="2"/>
  <c r="Z32" i="2"/>
  <c r="AD32" i="2"/>
  <c r="Z33" i="2"/>
  <c r="AD33" i="2"/>
  <c r="Z34" i="2"/>
  <c r="AD34" i="2"/>
  <c r="Z35" i="2"/>
  <c r="AD35" i="2"/>
  <c r="Z36" i="2"/>
  <c r="AD36" i="2"/>
  <c r="Z37" i="2"/>
  <c r="AD37" i="2"/>
  <c r="Z38" i="2"/>
  <c r="AD38" i="2"/>
  <c r="Z39" i="2"/>
  <c r="AD39" i="2"/>
  <c r="Z40" i="2"/>
  <c r="AD40" i="2"/>
  <c r="Z41" i="2"/>
  <c r="AD41" i="2"/>
  <c r="Z42" i="2"/>
  <c r="AD42" i="2"/>
  <c r="Z43" i="2"/>
  <c r="AD43" i="2"/>
  <c r="Z44" i="2"/>
  <c r="AD44" i="2"/>
  <c r="Z45" i="2"/>
  <c r="AD45" i="2"/>
  <c r="Z46" i="2"/>
  <c r="AD46" i="2"/>
  <c r="Z47" i="2"/>
  <c r="AD47" i="2"/>
  <c r="Z48" i="2"/>
  <c r="AD48" i="2"/>
  <c r="Z49" i="2"/>
  <c r="AD49" i="2"/>
  <c r="Z50" i="2"/>
  <c r="AD50" i="2"/>
  <c r="Z51" i="2"/>
  <c r="AD51" i="2"/>
  <c r="Z52" i="2"/>
  <c r="AD52" i="2"/>
  <c r="Z53" i="2"/>
  <c r="AD53" i="2"/>
  <c r="Z54" i="2"/>
  <c r="AD54" i="2"/>
  <c r="Z55" i="2"/>
  <c r="AD55" i="2"/>
  <c r="Z56" i="2"/>
  <c r="AD56" i="2"/>
  <c r="Z57" i="2"/>
  <c r="AD57" i="2"/>
  <c r="Z58" i="2"/>
  <c r="AD58" i="2"/>
  <c r="Z59" i="2"/>
  <c r="AD59" i="2"/>
  <c r="Z60" i="2"/>
  <c r="AD60" i="2"/>
  <c r="Z61" i="2"/>
  <c r="AD61" i="2"/>
  <c r="Z62" i="2"/>
  <c r="AD62" i="2"/>
  <c r="Z63" i="2"/>
  <c r="AD63" i="2"/>
  <c r="Z64" i="2"/>
  <c r="AD64" i="2"/>
  <c r="Z65" i="2"/>
  <c r="AD65" i="2"/>
  <c r="Z66" i="2"/>
  <c r="AD66" i="2"/>
  <c r="Z67" i="2"/>
  <c r="AD67" i="2"/>
  <c r="Z68" i="2"/>
  <c r="AD68" i="2"/>
  <c r="Z69" i="2"/>
  <c r="AD69" i="2"/>
  <c r="Z70" i="2"/>
  <c r="AD70" i="2"/>
  <c r="Z71" i="2"/>
  <c r="AD71" i="2"/>
  <c r="Z72" i="2"/>
  <c r="AD72" i="2"/>
  <c r="Z73" i="2"/>
  <c r="AD73" i="2"/>
  <c r="Z74" i="2"/>
  <c r="AD74" i="2"/>
  <c r="Z75" i="2"/>
  <c r="AD75" i="2"/>
  <c r="Z76" i="2"/>
  <c r="AD76" i="2"/>
  <c r="Z77" i="2"/>
  <c r="AD77" i="2"/>
  <c r="Z78" i="2"/>
  <c r="AD78" i="2"/>
  <c r="Z79" i="2"/>
  <c r="AD79" i="2"/>
  <c r="Z80" i="2"/>
  <c r="AD80" i="2"/>
  <c r="Z81" i="2"/>
  <c r="AD81" i="2"/>
  <c r="Z82" i="2"/>
  <c r="AD82" i="2"/>
  <c r="Z83" i="2"/>
  <c r="AD83" i="2"/>
  <c r="Z84" i="2"/>
  <c r="AD84" i="2"/>
  <c r="Z85" i="2"/>
  <c r="AD85" i="2"/>
  <c r="Z86" i="2"/>
  <c r="AD86" i="2"/>
  <c r="Z87" i="2"/>
  <c r="AD87" i="2"/>
  <c r="Z88" i="2"/>
  <c r="AD88" i="2"/>
  <c r="Z89" i="2"/>
  <c r="AD89" i="2"/>
  <c r="Z90" i="2"/>
  <c r="AD90" i="2"/>
  <c r="Z91" i="2"/>
  <c r="AD91" i="2"/>
  <c r="Z92" i="2"/>
  <c r="AD92" i="2"/>
  <c r="Z93" i="2"/>
  <c r="AD93" i="2"/>
  <c r="Z94" i="2"/>
  <c r="AD94" i="2"/>
  <c r="Z95" i="2"/>
  <c r="AD95" i="2"/>
  <c r="Z96" i="2"/>
  <c r="AD96" i="2"/>
  <c r="Z97" i="2"/>
  <c r="AD97" i="2"/>
  <c r="Z98" i="2"/>
  <c r="AD98" i="2"/>
  <c r="Z99" i="2"/>
  <c r="AD99" i="2"/>
  <c r="Z100" i="2"/>
  <c r="AD100" i="2"/>
  <c r="Z101" i="2"/>
  <c r="AD101" i="2"/>
  <c r="Z102" i="2"/>
  <c r="AD102" i="2"/>
  <c r="Z103" i="2"/>
  <c r="AD103" i="2"/>
  <c r="Z104" i="2"/>
  <c r="AD104" i="2"/>
  <c r="Z105" i="2"/>
  <c r="AD105" i="2"/>
  <c r="Z106" i="2"/>
  <c r="AD106" i="2"/>
  <c r="Z107" i="2"/>
  <c r="AD107" i="2"/>
  <c r="Z108" i="2"/>
  <c r="AD108" i="2"/>
  <c r="Z109" i="2"/>
  <c r="AD109" i="2"/>
  <c r="Z110" i="2"/>
  <c r="AD110" i="2"/>
  <c r="Z111" i="2"/>
  <c r="AD111" i="2"/>
  <c r="R7" i="2"/>
  <c r="R8" i="2"/>
  <c r="R9" i="2"/>
  <c r="R10" i="2"/>
  <c r="R11" i="2"/>
  <c r="R12" i="2"/>
  <c r="R13" i="2"/>
  <c r="R14" i="2"/>
  <c r="R15" i="2"/>
  <c r="R16" i="2"/>
  <c r="R17" i="2"/>
  <c r="R18" i="2"/>
  <c r="R19" i="2"/>
  <c r="R20" i="2"/>
  <c r="R21" i="2"/>
  <c r="R22" i="2"/>
  <c r="R23" i="2"/>
  <c r="R24" i="2"/>
  <c r="R25" i="2"/>
  <c r="R26" i="2"/>
  <c r="R27" i="2"/>
  <c r="R28" i="2"/>
  <c r="R29" i="2"/>
  <c r="R30" i="2"/>
  <c r="R31" i="2"/>
  <c r="R32" i="2"/>
  <c r="R33" i="2"/>
  <c r="R34" i="2"/>
  <c r="R35" i="2"/>
  <c r="R36" i="2"/>
  <c r="R37" i="2"/>
  <c r="R38" i="2"/>
  <c r="R39" i="2"/>
  <c r="R40" i="2"/>
  <c r="R41" i="2"/>
  <c r="R42" i="2"/>
  <c r="R43" i="2"/>
  <c r="R44" i="2"/>
  <c r="R45" i="2"/>
  <c r="R46" i="2"/>
  <c r="R47" i="2"/>
  <c r="R48" i="2"/>
  <c r="R49" i="2"/>
  <c r="R50" i="2"/>
  <c r="R51" i="2"/>
  <c r="R52" i="2"/>
  <c r="R53" i="2"/>
  <c r="R54" i="2"/>
  <c r="R55" i="2"/>
  <c r="R56" i="2"/>
  <c r="R57" i="2"/>
  <c r="R58" i="2"/>
  <c r="R59" i="2"/>
  <c r="R60" i="2"/>
  <c r="R61" i="2"/>
  <c r="R62" i="2"/>
  <c r="R63" i="2"/>
  <c r="R64" i="2"/>
  <c r="R65" i="2"/>
  <c r="R66" i="2"/>
  <c r="R67" i="2"/>
  <c r="R68" i="2"/>
  <c r="R69" i="2"/>
  <c r="R70" i="2"/>
  <c r="R71" i="2"/>
  <c r="R72" i="2"/>
  <c r="R73" i="2"/>
  <c r="R74" i="2"/>
  <c r="R75" i="2"/>
  <c r="R76" i="2"/>
  <c r="R77" i="2"/>
  <c r="R78" i="2"/>
  <c r="R79" i="2"/>
  <c r="R80" i="2"/>
  <c r="R81" i="2"/>
  <c r="R82" i="2"/>
  <c r="R83" i="2"/>
  <c r="R84" i="2"/>
  <c r="R85" i="2"/>
  <c r="R86" i="2"/>
  <c r="R87" i="2"/>
  <c r="R88" i="2"/>
  <c r="R89" i="2"/>
  <c r="R90" i="2"/>
  <c r="R91" i="2"/>
  <c r="R92" i="2"/>
  <c r="R93" i="2"/>
  <c r="R94" i="2"/>
  <c r="R95" i="2"/>
  <c r="R96" i="2"/>
  <c r="R97" i="2"/>
  <c r="R98" i="2"/>
  <c r="R99" i="2"/>
  <c r="R100" i="2"/>
  <c r="R101" i="2"/>
  <c r="R102" i="2"/>
  <c r="R103" i="2"/>
  <c r="R104" i="2"/>
  <c r="R105" i="2"/>
  <c r="R106" i="2"/>
  <c r="R107" i="2"/>
  <c r="R108" i="2"/>
  <c r="R109" i="2"/>
  <c r="R110" i="2"/>
  <c r="R111" i="2"/>
  <c r="O7" i="2"/>
  <c r="O8" i="2"/>
  <c r="O9" i="2"/>
  <c r="O10" i="2"/>
  <c r="O11" i="2"/>
  <c r="O12" i="2"/>
  <c r="O13" i="2"/>
  <c r="O14" i="2"/>
  <c r="O15" i="2"/>
  <c r="O16" i="2"/>
  <c r="O17" i="2"/>
  <c r="O18" i="2"/>
  <c r="O19" i="2"/>
  <c r="O20" i="2"/>
  <c r="O21" i="2"/>
  <c r="O22" i="2"/>
  <c r="O23" i="2"/>
  <c r="O24" i="2"/>
  <c r="O25" i="2"/>
  <c r="O26" i="2"/>
  <c r="O27" i="2"/>
  <c r="O28" i="2"/>
  <c r="O29" i="2"/>
  <c r="O30" i="2"/>
  <c r="O31" i="2"/>
  <c r="O32" i="2"/>
  <c r="O33" i="2"/>
  <c r="O34" i="2"/>
  <c r="O35" i="2"/>
  <c r="O36" i="2"/>
  <c r="O37" i="2"/>
  <c r="O38" i="2"/>
  <c r="O39" i="2"/>
  <c r="O40" i="2"/>
  <c r="O41" i="2"/>
  <c r="O42" i="2"/>
  <c r="O43" i="2"/>
  <c r="O44" i="2"/>
  <c r="O45" i="2"/>
  <c r="O46" i="2"/>
  <c r="O47" i="2"/>
  <c r="O48" i="2"/>
  <c r="O49" i="2"/>
  <c r="O50" i="2"/>
  <c r="O51" i="2"/>
  <c r="O52" i="2"/>
  <c r="O53" i="2"/>
  <c r="O54" i="2"/>
  <c r="O55" i="2"/>
  <c r="O56" i="2"/>
  <c r="O57" i="2"/>
  <c r="O58" i="2"/>
  <c r="O59" i="2"/>
  <c r="O60" i="2"/>
  <c r="O61" i="2"/>
  <c r="O62" i="2"/>
  <c r="O63" i="2"/>
  <c r="O64" i="2"/>
  <c r="O65" i="2"/>
  <c r="O66" i="2"/>
  <c r="O67" i="2"/>
  <c r="O68" i="2"/>
  <c r="O69" i="2"/>
  <c r="O70" i="2"/>
  <c r="O71" i="2"/>
  <c r="O72" i="2"/>
  <c r="O73" i="2"/>
  <c r="O74" i="2"/>
  <c r="O75" i="2"/>
  <c r="O76" i="2"/>
  <c r="O77" i="2"/>
  <c r="O78" i="2"/>
  <c r="O79" i="2"/>
  <c r="O80" i="2"/>
  <c r="O81" i="2"/>
  <c r="O82" i="2"/>
  <c r="O83" i="2"/>
  <c r="O84" i="2"/>
  <c r="O85" i="2"/>
  <c r="O86" i="2"/>
  <c r="O87" i="2"/>
  <c r="O88" i="2"/>
  <c r="O89" i="2"/>
  <c r="O90" i="2"/>
  <c r="O91" i="2"/>
  <c r="O92" i="2"/>
  <c r="O93" i="2"/>
  <c r="O94" i="2"/>
  <c r="O95" i="2"/>
  <c r="O96" i="2"/>
  <c r="O97" i="2"/>
  <c r="O98" i="2"/>
  <c r="O99" i="2"/>
  <c r="O100" i="2"/>
  <c r="O101" i="2"/>
  <c r="O102" i="2"/>
  <c r="O103" i="2"/>
  <c r="O104" i="2"/>
  <c r="O105" i="2"/>
  <c r="O106" i="2"/>
  <c r="O107" i="2"/>
  <c r="O108" i="2"/>
  <c r="O109" i="2"/>
  <c r="O110" i="2"/>
  <c r="O111" i="2"/>
  <c r="L8" i="2"/>
  <c r="L9" i="2"/>
  <c r="L10" i="2"/>
  <c r="L11" i="2"/>
  <c r="L12" i="2"/>
  <c r="L13" i="2"/>
  <c r="L14" i="2"/>
  <c r="L15" i="2"/>
  <c r="L16" i="2"/>
  <c r="L17" i="2"/>
  <c r="L18" i="2"/>
  <c r="L19" i="2"/>
  <c r="L20" i="2"/>
  <c r="L21" i="2"/>
  <c r="L22" i="2"/>
  <c r="L23" i="2"/>
  <c r="L24" i="2"/>
  <c r="L25" i="2"/>
  <c r="L26" i="2"/>
  <c r="L27" i="2"/>
  <c r="L28" i="2"/>
  <c r="L29" i="2"/>
  <c r="L30" i="2"/>
  <c r="L31" i="2"/>
  <c r="L32" i="2"/>
  <c r="L33" i="2"/>
  <c r="L34" i="2"/>
  <c r="L35" i="2"/>
  <c r="L36" i="2"/>
  <c r="L37" i="2"/>
  <c r="L38" i="2"/>
  <c r="L39" i="2"/>
  <c r="L40" i="2"/>
  <c r="L41" i="2"/>
  <c r="L42" i="2"/>
  <c r="L43" i="2"/>
  <c r="L44" i="2"/>
  <c r="L45" i="2"/>
  <c r="L46" i="2"/>
  <c r="L47" i="2"/>
  <c r="L48" i="2"/>
  <c r="L49" i="2"/>
  <c r="L50" i="2"/>
  <c r="L51" i="2"/>
  <c r="L52" i="2"/>
  <c r="L53" i="2"/>
  <c r="L54" i="2"/>
  <c r="L55" i="2"/>
  <c r="L56" i="2"/>
  <c r="L57" i="2"/>
  <c r="L58" i="2"/>
  <c r="L59" i="2"/>
  <c r="L60" i="2"/>
  <c r="L61" i="2"/>
  <c r="L62" i="2"/>
  <c r="L63" i="2"/>
  <c r="L64" i="2"/>
  <c r="L65" i="2"/>
  <c r="L66" i="2"/>
  <c r="L67" i="2"/>
  <c r="L68" i="2"/>
  <c r="L69" i="2"/>
  <c r="L70" i="2"/>
  <c r="L71" i="2"/>
  <c r="L72" i="2"/>
  <c r="L73" i="2"/>
  <c r="L74" i="2"/>
  <c r="L75" i="2"/>
  <c r="L76" i="2"/>
  <c r="L77" i="2"/>
  <c r="L78" i="2"/>
  <c r="L79" i="2"/>
  <c r="L80" i="2"/>
  <c r="L81" i="2"/>
  <c r="L82" i="2"/>
  <c r="L83" i="2"/>
  <c r="L84" i="2"/>
  <c r="L85" i="2"/>
  <c r="L86" i="2"/>
  <c r="L87" i="2"/>
  <c r="L88" i="2"/>
  <c r="L89" i="2"/>
  <c r="L90" i="2"/>
  <c r="L91" i="2"/>
  <c r="L92" i="2"/>
  <c r="L93" i="2"/>
  <c r="L94" i="2"/>
  <c r="L95" i="2"/>
  <c r="L96" i="2"/>
  <c r="L97" i="2"/>
  <c r="L98" i="2"/>
  <c r="L99" i="2"/>
  <c r="L100" i="2"/>
  <c r="L101" i="2"/>
  <c r="L102" i="2"/>
  <c r="L103" i="2"/>
  <c r="L104" i="2"/>
  <c r="L105" i="2"/>
  <c r="L106" i="2"/>
  <c r="L107" i="2"/>
  <c r="L108" i="2"/>
  <c r="L109" i="2"/>
  <c r="L110" i="2"/>
  <c r="L111" i="2"/>
  <c r="H127" i="11"/>
  <c r="AD51" i="11"/>
  <c r="Z51" i="11"/>
  <c r="R51" i="11"/>
  <c r="O51" i="11"/>
  <c r="L51" i="11"/>
  <c r="Q144" i="11"/>
  <c r="N144" i="11"/>
  <c r="K144" i="11"/>
  <c r="I144" i="11"/>
  <c r="H144" i="11"/>
  <c r="Q127" i="11"/>
  <c r="N127" i="11"/>
  <c r="K127" i="11"/>
  <c r="I127" i="11"/>
  <c r="Q116" i="11"/>
  <c r="N116" i="11"/>
  <c r="K116" i="11"/>
  <c r="I116" i="11"/>
  <c r="H116" i="11"/>
  <c r="Q80" i="11"/>
  <c r="N80" i="11"/>
  <c r="K80" i="11"/>
  <c r="I80" i="11"/>
  <c r="H80" i="11"/>
  <c r="Q67" i="11"/>
  <c r="N67" i="11"/>
  <c r="K67" i="11"/>
  <c r="I67" i="11"/>
  <c r="H67" i="11"/>
  <c r="Q53" i="11"/>
  <c r="N53" i="11"/>
  <c r="K53" i="11"/>
  <c r="I53" i="11"/>
  <c r="H53" i="11"/>
  <c r="N23" i="11"/>
  <c r="K23" i="11"/>
  <c r="I23" i="11"/>
  <c r="H23" i="11"/>
  <c r="Q13" i="11"/>
  <c r="N13" i="11"/>
  <c r="K13" i="11"/>
  <c r="I13" i="11"/>
  <c r="H13" i="11"/>
  <c r="AD77" i="11"/>
  <c r="Z77" i="11"/>
  <c r="R77" i="11"/>
  <c r="O77" i="11"/>
  <c r="L77" i="11"/>
  <c r="AD74" i="11"/>
  <c r="Z74" i="11"/>
  <c r="R74" i="11"/>
  <c r="O74" i="11"/>
  <c r="L74" i="11"/>
  <c r="AD99" i="11"/>
  <c r="Z99" i="11"/>
  <c r="R99" i="11"/>
  <c r="O99" i="11"/>
  <c r="L99" i="11"/>
  <c r="AD131" i="11"/>
  <c r="Z131" i="11"/>
  <c r="R131" i="11"/>
  <c r="O131" i="11"/>
  <c r="L131" i="11"/>
  <c r="AD90" i="11"/>
  <c r="Z90" i="11"/>
  <c r="R90" i="11"/>
  <c r="O90" i="11"/>
  <c r="L90" i="11"/>
  <c r="AD76" i="11"/>
  <c r="Z76" i="11"/>
  <c r="R76" i="11"/>
  <c r="O76" i="11"/>
  <c r="L76" i="11"/>
  <c r="AD115" i="11"/>
  <c r="Z115" i="11"/>
  <c r="R115" i="11"/>
  <c r="O115" i="11"/>
  <c r="L115" i="11"/>
  <c r="AD73" i="11"/>
  <c r="Z73" i="11"/>
  <c r="R73" i="11"/>
  <c r="O73" i="11"/>
  <c r="L73" i="11"/>
  <c r="AD71" i="11"/>
  <c r="Z71" i="11"/>
  <c r="R71" i="11"/>
  <c r="O71" i="11"/>
  <c r="L71" i="11"/>
  <c r="AD97" i="11"/>
  <c r="Z97" i="11"/>
  <c r="R97" i="11"/>
  <c r="O97" i="11"/>
  <c r="L97" i="11"/>
  <c r="AD135" i="11"/>
  <c r="Z135" i="11"/>
  <c r="R135" i="11"/>
  <c r="O135" i="11"/>
  <c r="L135" i="11"/>
  <c r="AD84" i="11"/>
  <c r="Z84" i="11"/>
  <c r="R84" i="11"/>
  <c r="O84" i="11"/>
  <c r="L84" i="11"/>
  <c r="AD107" i="11"/>
  <c r="Z107" i="11"/>
  <c r="R107" i="11"/>
  <c r="O107" i="11"/>
  <c r="L107" i="11"/>
  <c r="AD78" i="11"/>
  <c r="Z78" i="11"/>
  <c r="R78" i="11"/>
  <c r="O78" i="11"/>
  <c r="L78" i="11"/>
  <c r="AD104" i="11"/>
  <c r="Z104" i="11"/>
  <c r="R104" i="11"/>
  <c r="O104" i="11"/>
  <c r="L104" i="11"/>
  <c r="AD108" i="11"/>
  <c r="Z108" i="11"/>
  <c r="R108" i="11"/>
  <c r="O108" i="11"/>
  <c r="L108" i="11"/>
  <c r="AD125" i="11"/>
  <c r="Z125" i="11"/>
  <c r="R125" i="11"/>
  <c r="O125" i="11"/>
  <c r="L125" i="11"/>
  <c r="AD31" i="11"/>
  <c r="Z31" i="11"/>
  <c r="O31" i="11"/>
  <c r="L31" i="11"/>
  <c r="AD75" i="11"/>
  <c r="Z75" i="11"/>
  <c r="R75" i="11"/>
  <c r="O75" i="11"/>
  <c r="L75" i="11"/>
  <c r="AD79" i="11"/>
  <c r="Z79" i="11"/>
  <c r="R79" i="11"/>
  <c r="O79" i="11"/>
  <c r="L79" i="11"/>
  <c r="AD85" i="11"/>
  <c r="Z85" i="11"/>
  <c r="R85" i="11"/>
  <c r="O85" i="11"/>
  <c r="L85" i="11"/>
  <c r="AD106" i="11"/>
  <c r="Z106" i="11"/>
  <c r="R106" i="11"/>
  <c r="O106" i="11"/>
  <c r="L106" i="11"/>
  <c r="AD63" i="11"/>
  <c r="Z63" i="11"/>
  <c r="R63" i="11"/>
  <c r="O63" i="11"/>
  <c r="L63" i="11"/>
  <c r="AD122" i="11"/>
  <c r="Z122" i="11"/>
  <c r="R122" i="11"/>
  <c r="O122" i="11"/>
  <c r="L122" i="11"/>
  <c r="AD141" i="11"/>
  <c r="Z141" i="11"/>
  <c r="R141" i="11"/>
  <c r="O141" i="11"/>
  <c r="L141" i="11"/>
  <c r="AD72" i="11"/>
  <c r="Z72" i="11"/>
  <c r="R72" i="11"/>
  <c r="O72" i="11"/>
  <c r="L72" i="11"/>
  <c r="AD111" i="11"/>
  <c r="Z111" i="11"/>
  <c r="R111" i="11"/>
  <c r="O111" i="11"/>
  <c r="L111" i="11"/>
  <c r="AD105" i="11"/>
  <c r="Z105" i="11"/>
  <c r="R105" i="11"/>
  <c r="O105" i="11"/>
  <c r="L105" i="11"/>
  <c r="AD136" i="11"/>
  <c r="Z136" i="11"/>
  <c r="R136" i="11"/>
  <c r="O136" i="11"/>
  <c r="L136" i="11"/>
  <c r="AD139" i="11"/>
  <c r="Z139" i="11"/>
  <c r="R139" i="11"/>
  <c r="O139" i="11"/>
  <c r="L139" i="11"/>
  <c r="AD62" i="11"/>
  <c r="Z62" i="11"/>
  <c r="O62" i="11"/>
  <c r="L62" i="11"/>
  <c r="AD137" i="11"/>
  <c r="Z137" i="11"/>
  <c r="R137" i="11"/>
  <c r="O137" i="11"/>
  <c r="L137" i="11"/>
  <c r="AD121" i="11"/>
  <c r="Z121" i="11"/>
  <c r="R121" i="11"/>
  <c r="O121" i="11"/>
  <c r="L121" i="11"/>
  <c r="AD124" i="11"/>
  <c r="Z124" i="11"/>
  <c r="R124" i="11"/>
  <c r="O124" i="11"/>
  <c r="L124" i="11"/>
  <c r="AD44" i="11"/>
  <c r="Z44" i="11"/>
  <c r="R44" i="11"/>
  <c r="O44" i="11"/>
  <c r="L44" i="11"/>
  <c r="AD102" i="11"/>
  <c r="Z102" i="11"/>
  <c r="R102" i="11"/>
  <c r="O102" i="11"/>
  <c r="L102" i="11"/>
  <c r="AD110" i="11"/>
  <c r="Z110" i="11"/>
  <c r="R110" i="11"/>
  <c r="O110" i="11"/>
  <c r="L110" i="11"/>
  <c r="AD87" i="11"/>
  <c r="Z87" i="11"/>
  <c r="R87" i="11"/>
  <c r="O87" i="11"/>
  <c r="L87" i="11"/>
  <c r="AD100" i="11"/>
  <c r="Z100" i="11"/>
  <c r="R100" i="11"/>
  <c r="O100" i="11"/>
  <c r="L100" i="11"/>
  <c r="AD143" i="11"/>
  <c r="Z143" i="11"/>
  <c r="R143" i="11"/>
  <c r="O143" i="11"/>
  <c r="L143" i="11"/>
  <c r="AD49" i="11"/>
  <c r="Z49" i="11"/>
  <c r="R49" i="11"/>
  <c r="O49" i="11"/>
  <c r="L49" i="11"/>
  <c r="AD91" i="11"/>
  <c r="Z91" i="11"/>
  <c r="R91" i="11"/>
  <c r="O91" i="11"/>
  <c r="L91" i="11"/>
  <c r="AD98" i="11"/>
  <c r="Z98" i="11"/>
  <c r="R98" i="11"/>
  <c r="O98" i="11"/>
  <c r="L98" i="11"/>
  <c r="AD142" i="11"/>
  <c r="Z142" i="11"/>
  <c r="R142" i="11"/>
  <c r="O142" i="11"/>
  <c r="L142" i="11"/>
  <c r="AD61" i="11"/>
  <c r="Z61" i="11"/>
  <c r="R61" i="11"/>
  <c r="O61" i="11"/>
  <c r="L61" i="11"/>
  <c r="AD40" i="11"/>
  <c r="Z40" i="11"/>
  <c r="R40" i="11"/>
  <c r="O40" i="11"/>
  <c r="L40" i="11"/>
  <c r="AD138" i="11"/>
  <c r="Z138" i="11"/>
  <c r="R138" i="11"/>
  <c r="O138" i="11"/>
  <c r="L138" i="11"/>
  <c r="AD120" i="11"/>
  <c r="Z120" i="11"/>
  <c r="R120" i="11"/>
  <c r="O120" i="11"/>
  <c r="L120" i="11"/>
  <c r="AD47" i="11"/>
  <c r="Z47" i="11"/>
  <c r="R47" i="11"/>
  <c r="O47" i="11"/>
  <c r="L47" i="11"/>
  <c r="AD114" i="11"/>
  <c r="Z114" i="11"/>
  <c r="R114" i="11"/>
  <c r="O114" i="11"/>
  <c r="L114" i="11"/>
  <c r="AD32" i="11"/>
  <c r="Z32" i="11"/>
  <c r="O32" i="11"/>
  <c r="L32" i="11"/>
  <c r="AD30" i="11"/>
  <c r="Z30" i="11"/>
  <c r="O30" i="11"/>
  <c r="L30" i="11"/>
  <c r="AD29" i="11"/>
  <c r="Z29" i="11"/>
  <c r="O29" i="11"/>
  <c r="L29" i="11"/>
  <c r="AD112" i="11"/>
  <c r="Z112" i="11"/>
  <c r="R112" i="11"/>
  <c r="O112" i="11"/>
  <c r="L112" i="11"/>
  <c r="AD86" i="11"/>
  <c r="Z86" i="11"/>
  <c r="R86" i="11"/>
  <c r="O86" i="11"/>
  <c r="L86" i="11"/>
  <c r="AD94" i="11"/>
  <c r="Z94" i="11"/>
  <c r="R94" i="11"/>
  <c r="O94" i="11"/>
  <c r="L94" i="11"/>
  <c r="AD101" i="11"/>
  <c r="Z101" i="11"/>
  <c r="R101" i="11"/>
  <c r="O101" i="11"/>
  <c r="L101" i="11"/>
  <c r="AD18" i="11"/>
  <c r="Z18" i="11"/>
  <c r="R18" i="11"/>
  <c r="O18" i="11"/>
  <c r="L18" i="11"/>
  <c r="AD123" i="11"/>
  <c r="Z123" i="11"/>
  <c r="R123" i="11"/>
  <c r="O123" i="11"/>
  <c r="L123" i="11"/>
  <c r="AD132" i="11"/>
  <c r="Z132" i="11"/>
  <c r="R132" i="11"/>
  <c r="O132" i="11"/>
  <c r="L132" i="11"/>
  <c r="AD50" i="11"/>
  <c r="Z50" i="11"/>
  <c r="R50" i="11"/>
  <c r="O50" i="11"/>
  <c r="L50" i="11"/>
  <c r="AD109" i="11"/>
  <c r="Z109" i="11"/>
  <c r="R109" i="11"/>
  <c r="O109" i="11"/>
  <c r="L109" i="11"/>
  <c r="AD95" i="11"/>
  <c r="Z95" i="11"/>
  <c r="R95" i="11"/>
  <c r="O95" i="11"/>
  <c r="L95" i="11"/>
  <c r="AD64" i="11"/>
  <c r="Z64" i="11"/>
  <c r="R64" i="11"/>
  <c r="O64" i="11"/>
  <c r="L64" i="11"/>
  <c r="AD126" i="11"/>
  <c r="Z126" i="11"/>
  <c r="R126" i="11"/>
  <c r="O126" i="11"/>
  <c r="L126" i="11"/>
  <c r="AD38" i="11"/>
  <c r="Z38" i="11"/>
  <c r="R38" i="11"/>
  <c r="O38" i="11"/>
  <c r="L38" i="11"/>
  <c r="AD39" i="11"/>
  <c r="Z39" i="11"/>
  <c r="R39" i="11"/>
  <c r="O39" i="11"/>
  <c r="L39" i="11"/>
  <c r="AD113" i="11"/>
  <c r="Z113" i="11"/>
  <c r="R113" i="11"/>
  <c r="O113" i="11"/>
  <c r="L113" i="11"/>
  <c r="AD92" i="11"/>
  <c r="Z92" i="11"/>
  <c r="R92" i="11"/>
  <c r="O92" i="11"/>
  <c r="L92" i="11"/>
  <c r="AD57" i="11"/>
  <c r="Z57" i="11"/>
  <c r="R57" i="11"/>
  <c r="O57" i="11"/>
  <c r="L57" i="11"/>
  <c r="AD46" i="11"/>
  <c r="Z46" i="11"/>
  <c r="R46" i="11"/>
  <c r="O46" i="11"/>
  <c r="L46" i="11"/>
  <c r="AD65" i="11"/>
  <c r="Z65" i="11"/>
  <c r="R65" i="11"/>
  <c r="O65" i="11"/>
  <c r="L65" i="11"/>
  <c r="AD9" i="11"/>
  <c r="Z9" i="11"/>
  <c r="R9" i="11"/>
  <c r="O9" i="11"/>
  <c r="L9" i="11"/>
  <c r="AD140" i="11"/>
  <c r="Z140" i="11"/>
  <c r="R140" i="11"/>
  <c r="O140" i="11"/>
  <c r="L140" i="11"/>
  <c r="AD60" i="11"/>
  <c r="Z60" i="11"/>
  <c r="R60" i="11"/>
  <c r="O60" i="11"/>
  <c r="L60" i="11"/>
  <c r="AD133" i="11"/>
  <c r="Z133" i="11"/>
  <c r="R133" i="11"/>
  <c r="O133" i="11"/>
  <c r="L133" i="11"/>
  <c r="AD45" i="11"/>
  <c r="Z45" i="11"/>
  <c r="R45" i="11"/>
  <c r="O45" i="11"/>
  <c r="L45" i="11"/>
  <c r="AD12" i="11"/>
  <c r="Z12" i="11"/>
  <c r="R12" i="11"/>
  <c r="O12" i="11"/>
  <c r="L12" i="11"/>
  <c r="AD43" i="11"/>
  <c r="Z43" i="11"/>
  <c r="R43" i="11"/>
  <c r="O43" i="11"/>
  <c r="L43" i="11"/>
  <c r="AD27" i="11"/>
  <c r="Z27" i="11"/>
  <c r="O27" i="11"/>
  <c r="L27" i="11"/>
  <c r="AD22" i="11"/>
  <c r="Z22" i="11"/>
  <c r="R22" i="11"/>
  <c r="O22" i="11"/>
  <c r="L22" i="11"/>
  <c r="AD88" i="11"/>
  <c r="Z88" i="11"/>
  <c r="R88" i="11"/>
  <c r="O88" i="11"/>
  <c r="L88" i="11"/>
  <c r="AD134" i="11"/>
  <c r="Z134" i="11"/>
  <c r="R134" i="11"/>
  <c r="O134" i="11"/>
  <c r="L134" i="11"/>
  <c r="AD96" i="11"/>
  <c r="Z96" i="11"/>
  <c r="R96" i="11"/>
  <c r="O96" i="11"/>
  <c r="L96" i="11"/>
  <c r="AD11" i="11"/>
  <c r="Z11" i="11"/>
  <c r="R11" i="11"/>
  <c r="O11" i="11"/>
  <c r="L11" i="11"/>
  <c r="AD52" i="11"/>
  <c r="Z52" i="11"/>
  <c r="R52" i="11"/>
  <c r="O52" i="11"/>
  <c r="L52" i="11"/>
  <c r="AD19" i="11"/>
  <c r="Z19" i="11"/>
  <c r="R19" i="11"/>
  <c r="O19" i="11"/>
  <c r="L19" i="11"/>
  <c r="AD21" i="11"/>
  <c r="Z21" i="11"/>
  <c r="R21" i="11"/>
  <c r="O21" i="11"/>
  <c r="L21" i="11"/>
  <c r="AD103" i="11"/>
  <c r="Z103" i="11"/>
  <c r="R103" i="11"/>
  <c r="O103" i="11"/>
  <c r="L103" i="11"/>
  <c r="AD8" i="11"/>
  <c r="Z8" i="11"/>
  <c r="R8" i="11"/>
  <c r="O8" i="11"/>
  <c r="L8" i="11"/>
  <c r="AD89" i="11"/>
  <c r="Z89" i="11"/>
  <c r="R89" i="11"/>
  <c r="O89" i="11"/>
  <c r="L89" i="11"/>
  <c r="AD42" i="11"/>
  <c r="Z42" i="11"/>
  <c r="R42" i="11"/>
  <c r="O42" i="11"/>
  <c r="L42" i="11"/>
  <c r="AD41" i="11"/>
  <c r="Z41" i="11"/>
  <c r="R41" i="11"/>
  <c r="O41" i="11"/>
  <c r="L41" i="11"/>
  <c r="AD17" i="11"/>
  <c r="Z17" i="11"/>
  <c r="R17" i="11"/>
  <c r="O17" i="11"/>
  <c r="L17" i="11"/>
  <c r="AD58" i="11"/>
  <c r="Z58" i="11"/>
  <c r="R58" i="11"/>
  <c r="O58" i="11"/>
  <c r="L58" i="11"/>
  <c r="AD33" i="11"/>
  <c r="Z33" i="11"/>
  <c r="O33" i="11"/>
  <c r="L33" i="11"/>
  <c r="AD7" i="11"/>
  <c r="Z7" i="11"/>
  <c r="R7" i="11"/>
  <c r="O7" i="11"/>
  <c r="L7" i="11"/>
  <c r="AD93" i="11"/>
  <c r="Z93" i="11"/>
  <c r="R93" i="11"/>
  <c r="O93" i="11"/>
  <c r="L93" i="11"/>
  <c r="AD20" i="11"/>
  <c r="Z20" i="11"/>
  <c r="R20" i="11"/>
  <c r="O20" i="11"/>
  <c r="L20" i="11"/>
  <c r="AD59" i="11"/>
  <c r="Z59" i="11"/>
  <c r="R59" i="11"/>
  <c r="O59" i="11"/>
  <c r="L59" i="11"/>
  <c r="AD48" i="11"/>
  <c r="Z48" i="11"/>
  <c r="R48" i="11"/>
  <c r="O48" i="11"/>
  <c r="L48" i="11"/>
  <c r="AD10" i="11"/>
  <c r="Z10" i="11"/>
  <c r="R10" i="11"/>
  <c r="O10" i="11"/>
  <c r="L10" i="11"/>
  <c r="AD28" i="11"/>
  <c r="Z28" i="11"/>
  <c r="O28" i="11"/>
  <c r="L28" i="11"/>
  <c r="AD66" i="11"/>
  <c r="Z66" i="11"/>
  <c r="R66" i="11"/>
  <c r="O66" i="11"/>
  <c r="L66" i="11"/>
  <c r="Q113" i="10"/>
  <c r="K113" i="10"/>
  <c r="AD113" i="10"/>
  <c r="N113" i="10"/>
  <c r="I113" i="10"/>
  <c r="O113" i="10"/>
  <c r="H113" i="10"/>
  <c r="AD116" i="11"/>
  <c r="L113" i="10"/>
  <c r="E127" i="11"/>
  <c r="L13" i="11"/>
  <c r="Z144" i="11"/>
  <c r="AD67" i="11"/>
  <c r="L116" i="11"/>
  <c r="AD144" i="11"/>
  <c r="AD13" i="11"/>
  <c r="AD80" i="11"/>
  <c r="O116" i="11"/>
  <c r="L127" i="11"/>
  <c r="L144" i="11"/>
  <c r="AD53" i="11"/>
  <c r="Z13" i="11"/>
  <c r="L23" i="11"/>
  <c r="O23" i="11"/>
  <c r="O80" i="11"/>
  <c r="AD23" i="11"/>
  <c r="O13" i="11"/>
  <c r="L67" i="11"/>
  <c r="O127" i="11"/>
  <c r="R144" i="11"/>
  <c r="O67" i="11"/>
  <c r="L80" i="11"/>
  <c r="AD127" i="11"/>
  <c r="G144" i="11"/>
  <c r="F144" i="11"/>
  <c r="E144" i="11"/>
  <c r="L53" i="11"/>
  <c r="O53" i="11"/>
  <c r="O144" i="11"/>
  <c r="G127" i="11"/>
  <c r="F127" i="11"/>
  <c r="F116" i="11"/>
  <c r="R127" i="11"/>
  <c r="E116" i="11"/>
  <c r="Z127" i="11"/>
  <c r="G116" i="11"/>
  <c r="F80" i="11"/>
  <c r="R116" i="11"/>
  <c r="G80" i="11"/>
  <c r="E80" i="11"/>
  <c r="Z116" i="11"/>
  <c r="F67" i="11"/>
  <c r="R80" i="11"/>
  <c r="G67" i="11"/>
  <c r="E67" i="11"/>
  <c r="Z80" i="11"/>
  <c r="E53" i="11"/>
  <c r="R67" i="11"/>
  <c r="Z67" i="11"/>
  <c r="G53" i="11"/>
  <c r="F53" i="11"/>
  <c r="R53" i="11"/>
  <c r="Z53" i="11"/>
  <c r="F23" i="11"/>
  <c r="E23" i="11"/>
  <c r="G23" i="11"/>
  <c r="E13" i="11"/>
  <c r="R23" i="11"/>
  <c r="Z23" i="11"/>
  <c r="G13" i="11"/>
  <c r="F13" i="11"/>
  <c r="R13" i="11"/>
  <c r="E113" i="10"/>
  <c r="F113" i="10"/>
  <c r="G113" i="10"/>
  <c r="R113" i="10"/>
  <c r="Z113" i="10"/>
  <c r="Q113" i="2"/>
  <c r="N113" i="2"/>
  <c r="K113" i="2"/>
  <c r="I113" i="2"/>
  <c r="H113" i="2"/>
  <c r="G113" i="2"/>
  <c r="F113" i="2"/>
  <c r="AD113" i="2"/>
  <c r="L113" i="2"/>
  <c r="Z113" i="2"/>
  <c r="O113" i="2"/>
  <c r="R113" i="2"/>
  <c r="E34" i="11"/>
  <c r="E147" i="11"/>
  <c r="H34" i="11"/>
  <c r="H147" i="11"/>
  <c r="G34" i="11"/>
  <c r="G147" i="11"/>
  <c r="Q34" i="11"/>
  <c r="Q147" i="11"/>
  <c r="N34" i="11"/>
  <c r="I34" i="11"/>
  <c r="I147" i="11"/>
  <c r="F34" i="11"/>
  <c r="F147" i="11"/>
  <c r="K34" i="11"/>
  <c r="K147" i="11"/>
  <c r="L34" i="11"/>
  <c r="O34" i="11"/>
  <c r="AD34" i="11"/>
  <c r="AD147" i="11"/>
  <c r="L147" i="11"/>
  <c r="R147" i="11"/>
  <c r="R34" i="11"/>
  <c r="N147" i="11"/>
  <c r="Z34" i="11"/>
  <c r="O147" i="11"/>
  <c r="Z147" i="11"/>
</calcChain>
</file>

<file path=xl/sharedStrings.xml><?xml version="1.0" encoding="utf-8"?>
<sst xmlns="http://schemas.openxmlformats.org/spreadsheetml/2006/main" count="509" uniqueCount="168">
  <si>
    <t>Program Code</t>
  </si>
  <si>
    <t>Municipal Group</t>
  </si>
  <si>
    <t>Municipal Program</t>
  </si>
  <si>
    <t>Reported Multi-Family Households</t>
  </si>
  <si>
    <t>Reported Seasonal Households</t>
  </si>
  <si>
    <t>Reported Population</t>
  </si>
  <si>
    <t xml:space="preserve">Reported Population + Calculated Seasonal Population                    </t>
  </si>
  <si>
    <t>Total Residential Waste Generated</t>
  </si>
  <si>
    <t xml:space="preserve">Total Residential Waste Diverted </t>
  </si>
  <si>
    <t>Total Residential Waste Disposed</t>
  </si>
  <si>
    <t>Residential Waste Diverted (% of Generated)</t>
  </si>
  <si>
    <t>Residential Waste Disposed (% of Generated)</t>
  </si>
  <si>
    <t>Residential Deposit Return Program</t>
  </si>
  <si>
    <t>Residential Reuse</t>
  </si>
  <si>
    <t>Residential Recyclables Diverted</t>
  </si>
  <si>
    <t>Residential Organics Diverted</t>
  </si>
  <si>
    <t>Residential MHSW Treatment / Reuse / Recycling</t>
  </si>
  <si>
    <t>Residential EFW</t>
  </si>
  <si>
    <t>Residential Hazardous Waste Disposal</t>
  </si>
  <si>
    <t>Residential Landfill</t>
  </si>
  <si>
    <t>Total Residential Disposal Rate</t>
  </si>
  <si>
    <t>Tonnes</t>
  </si>
  <si>
    <r>
      <t>Kg/Cap</t>
    </r>
    <r>
      <rPr>
        <b/>
        <vertAlign val="superscript"/>
        <sz val="11"/>
        <rFont val="Calibri"/>
        <family val="2"/>
        <scheme val="minor"/>
      </rPr>
      <t xml:space="preserve"> </t>
    </r>
  </si>
  <si>
    <t>Kg/Cap</t>
  </si>
  <si>
    <t>%</t>
  </si>
  <si>
    <t>ADMASTON/BROMLEY, TOWNSHIP OF</t>
  </si>
  <si>
    <t>ALGONQUINS OF PIKWAKANAGAN</t>
  </si>
  <si>
    <t>AUGUSTA, TOWNSHIP OF</t>
  </si>
  <si>
    <t>BANCROFT, TOWN OF</t>
  </si>
  <si>
    <t>BARRIE, CITY OF</t>
  </si>
  <si>
    <t>BAYHAM, MUNICIPALITY OF</t>
  </si>
  <si>
    <t>BECKWITH, TOWNSHIP OF</t>
  </si>
  <si>
    <t>BLUEWATER RECYCLING ASSOCIATION</t>
  </si>
  <si>
    <t>BRANT, COUNTY OF</t>
  </si>
  <si>
    <t>BRANTFORD, CITY OF</t>
  </si>
  <si>
    <t>BROCKVILLE, CITY OF</t>
  </si>
  <si>
    <t>BRUCE AREA SOLID WASTE RECYCLING</t>
  </si>
  <si>
    <t>BRUDENELL, LYNDOCH AND RAGLAN, TOWNSHIP OF</t>
  </si>
  <si>
    <t>CARLETON PLACE, TOWN OF</t>
  </si>
  <si>
    <t>CARLING, TOWNSHIP OF</t>
  </si>
  <si>
    <t>CHATHAM-KENT, MUNICIPALITY OF</t>
  </si>
  <si>
    <t>CLARENCE-ROCKLAND, CITY OF</t>
  </si>
  <si>
    <t>CORNWALL, CITY OF</t>
  </si>
  <si>
    <t>DEEP RIVER, TOWN OF</t>
  </si>
  <si>
    <t>DRUMMOND-NORTH ELMSLEY, TOWNSHIP OF</t>
  </si>
  <si>
    <t>DRYDEN, CITY OF</t>
  </si>
  <si>
    <t>DURHAM, REGIONAL MUNICIPALITY OF</t>
  </si>
  <si>
    <t>DYSART ET AL, TOWNSHIP OF</t>
  </si>
  <si>
    <t>ESPANOLA, TOWN OF</t>
  </si>
  <si>
    <t>ESSEX-WINDSOR SOLID WASTE AUTHORITY</t>
  </si>
  <si>
    <t>GEORGIAN BLUFFS, TOWNSHIP OF</t>
  </si>
  <si>
    <t>GILLIES, TOWNSHIP OF</t>
  </si>
  <si>
    <t>GREATER NAPANEE, TOWNSHIP OF</t>
  </si>
  <si>
    <t>GREATER SUDBURY, CITY OF</t>
  </si>
  <si>
    <t>GREY HIGHLANDS, MUNICIPALITY OF</t>
  </si>
  <si>
    <t>GUELPH, CITY OF</t>
  </si>
  <si>
    <t>HALDIMAND, COUNTY OF</t>
  </si>
  <si>
    <t>HALTON, REGIONAL MUNICIPALITY OF</t>
  </si>
  <si>
    <t>HAMILTON, CITY OF</t>
  </si>
  <si>
    <t>HAWKESBURY JOINT RECYCLING</t>
  </si>
  <si>
    <t>HIGHLANDS EAST, MUNICIPALITY OF</t>
  </si>
  <si>
    <t>KAWARTHA LAKES, CITY OF</t>
  </si>
  <si>
    <t>KILLALOE, HAGARTY, AND RICHARDS, TOWNSHIP OF</t>
  </si>
  <si>
    <t>KINGSTON, CITY OF</t>
  </si>
  <si>
    <t>KIRKLAND LAKE, TOWN OF</t>
  </si>
  <si>
    <t>LAURENTIAN HILLS, TOWN OF</t>
  </si>
  <si>
    <t>LONDON, CITY OF</t>
  </si>
  <si>
    <t>MALAHIDE, TOWNSHIP OF</t>
  </si>
  <si>
    <t>MCKELLAR, TOWNSHIP OF</t>
  </si>
  <si>
    <t>MCNAB-BRAESIDE, TOWNSHIP OF</t>
  </si>
  <si>
    <t>MERRICKVILLE-WOLFORD, VILLAGE OF</t>
  </si>
  <si>
    <t>MINDEN HILLS, TOWNSHIP OF</t>
  </si>
  <si>
    <t>MISSISSAUGAS OF THE NEW CREDIT FIRST NATION</t>
  </si>
  <si>
    <t>NIAGARA, REGIONAL MUNICIPALITY OF</t>
  </si>
  <si>
    <t>NORFOLK, COUNTY OF</t>
  </si>
  <si>
    <t>NORTH BAY, CITY OF</t>
  </si>
  <si>
    <t>NORTH DUNDAS, TOWNSHIP OF</t>
  </si>
  <si>
    <t>NORTH FRONTENAC, TOWNSHIP OF</t>
  </si>
  <si>
    <t>NORTH HURON, TOWNSHIP OF</t>
  </si>
  <si>
    <t>NORTHERN BRUCE PENINSULA, MUNICIPALITY OF</t>
  </si>
  <si>
    <t>NORTHUMBERLAND, COUNTY OF</t>
  </si>
  <si>
    <t>ONEIDA NATION OF THE THAMES</t>
  </si>
  <si>
    <t>ORILLIA, CITY OF</t>
  </si>
  <si>
    <t>OTTAWA, CITY OF</t>
  </si>
  <si>
    <t>PEEL, REGIONAL MUNICIPALITY OF</t>
  </si>
  <si>
    <t>PETERBOROUGH, CITY OF</t>
  </si>
  <si>
    <t>PETERBOROUGH, COUNTY OF</t>
  </si>
  <si>
    <t>QUINTE WASTE SOLUTIONS</t>
  </si>
  <si>
    <t>RENFREW, TOWN OF</t>
  </si>
  <si>
    <t>RIDEAU LAKES, TOWNSHIP OF</t>
  </si>
  <si>
    <t>SARNIA, CITY OF</t>
  </si>
  <si>
    <t>SAULT STE. MARIE, CITY OF</t>
  </si>
  <si>
    <t>SEGUIN, TOWNSHIP OF</t>
  </si>
  <si>
    <t>SIMCOE, COUNTY OF</t>
  </si>
  <si>
    <t>SIX NATIONS</t>
  </si>
  <si>
    <t>SMITHS FALLS, TOWN OF</t>
  </si>
  <si>
    <t>SOUTH FRONTENAC, TOWNSHIP OF</t>
  </si>
  <si>
    <t>SOUTH GLENGARRY, TOWNSHIP OF</t>
  </si>
  <si>
    <t>SOUTH STORMONT, TOWNSHIP OF</t>
  </si>
  <si>
    <t>SOUTHGATE, TOWNSHIP OF</t>
  </si>
  <si>
    <t>SPANISH, TOWN OF</t>
  </si>
  <si>
    <t>ST. CHARLES, MUNICIPALITY OF</t>
  </si>
  <si>
    <t>ST. THOMAS, CITY OF</t>
  </si>
  <si>
    <t>STONE MILLS, TOWNSHIP OF</t>
  </si>
  <si>
    <t>STRATFORD, CITY OF</t>
  </si>
  <si>
    <t>THE BLUE MOUNTAINS, TOWN OF</t>
  </si>
  <si>
    <t>THE NATION, MUNICIPALITY</t>
  </si>
  <si>
    <t>THUNDER BAY, CITY OF</t>
  </si>
  <si>
    <t>TIMMINS, CITY OF</t>
  </si>
  <si>
    <t>TORONTO, CITY OF</t>
  </si>
  <si>
    <t>WATERLOO, REGIONAL MUNICIPALITY OF</t>
  </si>
  <si>
    <t>WELLINGTON, COUNTY OF</t>
  </si>
  <si>
    <t>WEST ELGIN, MUNICIPALITY OF</t>
  </si>
  <si>
    <t>YORK, REGIONAL MUNICIPALITY OF</t>
  </si>
  <si>
    <t>Totals &gt;</t>
  </si>
  <si>
    <t>DUFFERIN, COUNTY OF</t>
  </si>
  <si>
    <t>NIPISSING, TOWNSHIP OF</t>
  </si>
  <si>
    <t>Adjustment Notes:</t>
  </si>
  <si>
    <t>5,221,639 HH</t>
  </si>
  <si>
    <t>Residential On-Property</t>
  </si>
  <si>
    <t>Total Residential Waste Diversion Rate</t>
  </si>
  <si>
    <r>
      <t>2)</t>
    </r>
    <r>
      <rPr>
        <sz val="11"/>
        <rFont val="Calibri"/>
        <family val="2"/>
        <scheme val="minor"/>
      </rPr>
      <t xml:space="preserve"> If a program uses volume estimates for at least one or more of their contracts, volume estimates are assumed and their garbage rate is checked. Volume estimates are also assumed if the program did not answer weigh scale or volume estimates check boxes.  </t>
    </r>
  </si>
  <si>
    <r>
      <t>3)</t>
    </r>
    <r>
      <rPr>
        <sz val="11"/>
        <rFont val="Calibri"/>
        <family val="2"/>
        <scheme val="minor"/>
      </rPr>
      <t xml:space="preserve"> For any zero reported garbage collection, the Municipal Group average per capita rate for garbage was applied.</t>
    </r>
  </si>
  <si>
    <r>
      <t>5)</t>
    </r>
    <r>
      <rPr>
        <sz val="11"/>
        <rFont val="Calibri"/>
        <family val="2"/>
        <scheme val="minor"/>
      </rPr>
      <t xml:space="preserve"> Organics tonnes were adjusted if total kg/capita for the program (no kitchen waste tonnes) is greater than the 95th percentile of programs with no kitchen waste tonnes. This 95th percentile (no kitchen waste) was applied as the kg/capita adjustment.</t>
    </r>
  </si>
  <si>
    <r>
      <t>6)</t>
    </r>
    <r>
      <rPr>
        <sz val="11"/>
        <rFont val="Calibri"/>
        <family val="2"/>
        <scheme val="minor"/>
      </rPr>
      <t xml:space="preserve"> "Other Recyclables" were adjusted to equal the 95th percentile, if a program reported total "Other Recyclables" greater than the 95th percentile. There is no condition for anyone reporting zero "Other Recyclables" tonnes.</t>
    </r>
  </si>
  <si>
    <t>Reported single family and multi-family units show all reported units in the jurisdiction, not just those serviced.</t>
  </si>
  <si>
    <t>Reported Single Family Households Including Seasonal Households</t>
  </si>
  <si>
    <t>NIPPISING FIRST NATION</t>
  </si>
  <si>
    <t>OTTAWA VALLEY WASTE RECOVERY CENTRE</t>
  </si>
  <si>
    <t>ARNPRIOR, TOWN OF</t>
  </si>
  <si>
    <t>Municipal Group Total &gt;</t>
  </si>
  <si>
    <t>Urban Regional</t>
  </si>
  <si>
    <t>Rural Regional</t>
  </si>
  <si>
    <t>Rural Collection- North</t>
  </si>
  <si>
    <t>Rural Collection-South</t>
  </si>
  <si>
    <t>Medium Urban</t>
  </si>
  <si>
    <t>Rural Depot-North</t>
  </si>
  <si>
    <t>Rural Depot-South</t>
  </si>
  <si>
    <t>Municipal Group Average &gt;</t>
  </si>
  <si>
    <r>
      <t>4)</t>
    </r>
    <r>
      <rPr>
        <sz val="11"/>
        <rFont val="Calibri"/>
        <family val="2"/>
        <scheme val="minor"/>
      </rPr>
      <t xml:space="preserve"> Garbage tonnes for municipal programs reporting &lt;100 kg/capita of garbage were adjusted.</t>
    </r>
  </si>
  <si>
    <r>
      <t>1)</t>
    </r>
    <r>
      <rPr>
        <sz val="11"/>
        <rFont val="Calibri"/>
        <family val="2"/>
        <scheme val="minor"/>
      </rPr>
      <t xml:space="preserve"> Where the number of Blue Box-serviced households was not equal to the number of garbage-serviced households, especially for multi-family households, the garbage for the missing households was adjusted using an equivalent single-family household factor based on municipal waste composition audits. RPRA used a 0.72 factor to convert a multi-family household garbage rate to a single family rate for 2014.</t>
    </r>
  </si>
  <si>
    <r>
      <t>Kg/Cap</t>
    </r>
    <r>
      <rPr>
        <vertAlign val="superscript"/>
        <sz val="11"/>
        <color theme="1"/>
        <rFont val="Calibri"/>
        <family val="2"/>
        <scheme val="minor"/>
      </rPr>
      <t xml:space="preserve"> </t>
    </r>
  </si>
  <si>
    <t>1) Where the number of Blue Box-serviced households was not equal to the number of garbage-serviced households, especially for multi-family households, the garbage for the missing households was adjusted using an equivalent single-family household factor based on municipal waste composition audits. RPRA used a 0.72 factor to convert a multi-family household garbage rate to a single family rate for 2014.</t>
  </si>
  <si>
    <t xml:space="preserve">2) If a program uses volume estimates for at least one or more of their contracts, volume estimates are assumed and their garbage rate is checked. Volume estimates are also assumed if the program did not answer weigh scale or volume estimates check boxes.  </t>
  </si>
  <si>
    <r>
      <t>3)</t>
    </r>
    <r>
      <rPr>
        <sz val="11"/>
        <color theme="1"/>
        <rFont val="Calibri"/>
        <family val="2"/>
        <scheme val="minor"/>
      </rPr>
      <t xml:space="preserve"> For any zero reported garbage collection, the Municipal Group average per capita rate for garbage was applied.</t>
    </r>
  </si>
  <si>
    <r>
      <t>4)</t>
    </r>
    <r>
      <rPr>
        <sz val="11"/>
        <color theme="1"/>
        <rFont val="Calibri"/>
        <family val="2"/>
        <scheme val="minor"/>
      </rPr>
      <t xml:space="preserve"> Garbage tonnes for municipal programs reporting &lt;100 kg/capita of garbage were adjusted.</t>
    </r>
  </si>
  <si>
    <r>
      <t>5)</t>
    </r>
    <r>
      <rPr>
        <sz val="11"/>
        <color theme="1"/>
        <rFont val="Calibri"/>
        <family val="2"/>
        <scheme val="minor"/>
      </rPr>
      <t xml:space="preserve"> Organics tonnes were adjusted if total kg/capita for the program (no kitchen waste tonnes) is greater than the 95th percentile of programs with no kitchen waste tonnes. This 95th percentile (no kitchen waste) was applied as the kg/capita adjustment.</t>
    </r>
  </si>
  <si>
    <r>
      <t>6)</t>
    </r>
    <r>
      <rPr>
        <sz val="11"/>
        <color theme="1"/>
        <rFont val="Calibri"/>
        <family val="2"/>
        <scheme val="minor"/>
      </rPr>
      <t xml:space="preserve"> "Other Recyclables" were adjusted to equal the 95th percentile, if a program reported total "Other Recyclables" greater than the 95th percentile. There is no condition for anyone reporting zero "Other Recyclables" tonnes.</t>
    </r>
  </si>
  <si>
    <t>2016 Residential Waste Diversion Rates by Municipal Program (Alphabetical)</t>
  </si>
  <si>
    <t>ALGONQUIN HIGHLANDS, TOWNSHIP OF</t>
  </si>
  <si>
    <t>ASSIGINACK, TOWNSHIP OF</t>
  </si>
  <si>
    <t>EAST FERRIS, TOWNSHIP OF</t>
  </si>
  <si>
    <t>HILTON BEACH, VILLAGE OF</t>
  </si>
  <si>
    <t>Mohawks of the Bay of Quinte</t>
  </si>
  <si>
    <t>MUSKOKA, DISTRICT MUNICIPALITY OF</t>
  </si>
  <si>
    <t>NORTH GRENVILLE, TOWNSHIP OF</t>
  </si>
  <si>
    <t>OXFORD, RESTRUCTURED COUNTY OF</t>
  </si>
  <si>
    <t>PRESCOTT, TOWN OF</t>
  </si>
  <si>
    <t>SIOUX LOOKOUT, THE CORPORATION OF THE MUNICIPALITY OF</t>
  </si>
  <si>
    <t>WEST GREY, TOWNSHIP OF</t>
  </si>
  <si>
    <t>Residential Waste Diverted (% of Diverted)</t>
  </si>
  <si>
    <t>Residential Waste Disposed (% of Disposed)</t>
  </si>
  <si>
    <t>1,2</t>
  </si>
  <si>
    <t>2016 Residential Waste Diversion Rates by Residential Diversion Rate</t>
  </si>
  <si>
    <t>5, 6</t>
  </si>
  <si>
    <t>2016 Residential Waste Diversion Rates by Municipal Grouping</t>
  </si>
  <si>
    <t>Additional Notes:</t>
  </si>
  <si>
    <t>As part of the 2016 Datacall RPRA introduced the Short Form Datacall (SFD) available to all municipal programs with a population under 30,000. Municipal Programs that reported into the SFD were only required to submit Blue Box data, and therefore have not be included in the diversion rate calculation.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</si>
</sst>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_-* #,##0_-;\-* #,##0_-;_-* &quot;-&quot;??_-;_-@_-"/>
    <numFmt numFmtId="165" formatCode="0.0%"/>
    <numFmt numFmtId="166" formatCode="0.0000%"/>
  </numFmts>
  <fonts count="3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1"/>
      <name val="Calibri"/>
      <family val="2"/>
      <scheme val="minor"/>
    </font>
    <font>
      <vertAlign val="superscript"/>
      <sz val="11"/>
      <name val="Calibri"/>
      <family val="2"/>
      <scheme val="minor"/>
    </font>
    <font>
      <b/>
      <sz val="11"/>
      <name val="Calibri"/>
      <family val="2"/>
      <scheme val="minor"/>
    </font>
    <font>
      <b/>
      <u/>
      <sz val="14"/>
      <name val="Calibri"/>
      <family val="2"/>
      <scheme val="minor"/>
    </font>
    <font>
      <vertAlign val="superscript"/>
      <sz val="11"/>
      <color theme="1"/>
      <name val="Calibri"/>
      <family val="2"/>
      <scheme val="minor"/>
    </font>
    <font>
      <b/>
      <sz val="11"/>
      <color rgb="FF00B050"/>
      <name val="Calibri"/>
      <family val="2"/>
      <scheme val="minor"/>
    </font>
    <font>
      <b/>
      <vertAlign val="superscript"/>
      <sz val="11"/>
      <name val="Calibri"/>
      <family val="2"/>
      <scheme val="minor"/>
    </font>
    <font>
      <sz val="10"/>
      <name val="MS Sans Serif"/>
      <family val="2"/>
    </font>
    <font>
      <vertAlign val="superscript"/>
      <sz val="10"/>
      <name val="Calibri"/>
      <family val="2"/>
      <scheme val="minor"/>
    </font>
    <font>
      <sz val="9"/>
      <color theme="0"/>
      <name val="Calibri"/>
      <family val="2"/>
      <scheme val="minor"/>
    </font>
    <font>
      <sz val="11"/>
      <color rgb="FF000000"/>
      <name val="Calibri"/>
      <family val="2"/>
    </font>
    <font>
      <sz val="9"/>
      <name val="Calibri"/>
      <family val="2"/>
      <scheme val="minor"/>
    </font>
    <font>
      <sz val="11"/>
      <color rgb="FFFFFF00"/>
      <name val="Calibri"/>
      <family val="2"/>
      <scheme val="minor"/>
    </font>
    <font>
      <sz val="11"/>
      <name val="Calibri"/>
      <family val="2"/>
      <scheme val="minor"/>
    </font>
    <font>
      <vertAlign val="superscript"/>
      <sz val="11"/>
      <name val="Calibri"/>
      <family val="2"/>
      <scheme val="minor"/>
    </font>
    <font>
      <sz val="11"/>
      <color rgb="FFFFFF00"/>
      <name val="Calibri"/>
      <family val="2"/>
      <scheme val="minor"/>
    </font>
    <font>
      <b/>
      <sz val="11"/>
      <name val="Calibri"/>
      <family val="2"/>
      <scheme val="minor"/>
    </font>
    <font>
      <sz val="11"/>
      <color theme="1"/>
      <name val="Calibri"/>
      <family val="2"/>
      <scheme val="minor"/>
    </font>
    <font>
      <vertAlign val="superscript"/>
      <sz val="11"/>
      <color theme="1"/>
      <name val="Calibri"/>
      <family val="2"/>
      <scheme val="minor"/>
    </font>
    <font>
      <b/>
      <sz val="11"/>
      <color theme="1"/>
      <name val="Calibri"/>
      <family val="2"/>
      <scheme val="minor"/>
    </font>
    <font>
      <b/>
      <sz val="11"/>
      <color rgb="FF00B050"/>
      <name val="Calibri"/>
      <family val="2"/>
      <scheme val="minor"/>
    </font>
    <font>
      <b/>
      <vertAlign val="superscript"/>
      <sz val="11"/>
      <name val="Calibri"/>
      <family val="2"/>
      <scheme val="minor"/>
    </font>
    <font>
      <sz val="11"/>
      <color rgb="FF000000"/>
      <name val="Calibri"/>
      <family val="2"/>
    </font>
    <font>
      <sz val="9"/>
      <color theme="0"/>
      <name val="Calibri"/>
      <family val="2"/>
      <scheme val="minor"/>
    </font>
    <font>
      <sz val="9"/>
      <name val="Calibri"/>
      <family val="2"/>
      <scheme val="minor"/>
    </font>
    <font>
      <b/>
      <sz val="11"/>
      <color indexed="8"/>
      <name val="Calibri"/>
      <family val="2"/>
      <scheme val="minor"/>
    </font>
    <font>
      <b/>
      <sz val="11"/>
      <color rgb="FF000000"/>
      <name val="Calibri"/>
      <family val="2"/>
    </font>
    <font>
      <vertAlign val="superscript"/>
      <sz val="10"/>
      <name val="Calibri"/>
      <family val="2"/>
      <scheme val="minor"/>
    </font>
    <font>
      <sz val="11"/>
      <color theme="0"/>
      <name val="Calibri"/>
      <family val="2"/>
      <scheme val="minor"/>
    </font>
    <font>
      <b/>
      <sz val="9"/>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bgColor indexed="8"/>
      </patternFill>
    </fill>
  </fills>
  <borders count="42">
    <border>
      <left/>
      <right/>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s>
  <cellStyleXfs count="9">
    <xf numFmtId="0" fontId="0" fillId="0" borderId="0"/>
    <xf numFmtId="43" fontId="1" fillId="0" borderId="0" applyFont="0" applyFill="0" applyBorder="0" applyAlignment="0" applyProtection="0"/>
    <xf numFmtId="9" fontId="1" fillId="0" borderId="0" applyFont="0" applyFill="0" applyBorder="0" applyAlignment="0" applyProtection="0"/>
    <xf numFmtId="0" fontId="11" fillId="0" borderId="0"/>
    <xf numFmtId="0" fontId="11" fillId="0" borderId="0"/>
    <xf numFmtId="43" fontId="1" fillId="0" borderId="0" applyFont="0" applyFill="0" applyBorder="0" applyAlignment="0" applyProtection="0"/>
    <xf numFmtId="0" fontId="1" fillId="0" borderId="0"/>
    <xf numFmtId="0" fontId="11" fillId="0" borderId="0"/>
    <xf numFmtId="0" fontId="1" fillId="0" borderId="0"/>
  </cellStyleXfs>
  <cellXfs count="437">
    <xf numFmtId="0" fontId="0" fillId="0" borderId="0" xfId="0"/>
    <xf numFmtId="0" fontId="4" fillId="2" borderId="0" xfId="0" applyFont="1" applyFill="1"/>
    <xf numFmtId="0" fontId="4" fillId="2" borderId="0" xfId="0" applyFont="1" applyFill="1" applyAlignment="1">
      <alignment horizontal="center"/>
    </xf>
    <xf numFmtId="164" fontId="4" fillId="2" borderId="0" xfId="1" applyNumberFormat="1" applyFont="1" applyFill="1" applyAlignment="1">
      <alignment horizontal="left"/>
    </xf>
    <xf numFmtId="165" fontId="4" fillId="2" borderId="0" xfId="2" applyNumberFormat="1" applyFont="1" applyFill="1"/>
    <xf numFmtId="3" fontId="4" fillId="2" borderId="0" xfId="0" applyNumberFormat="1" applyFont="1" applyFill="1"/>
    <xf numFmtId="4" fontId="4" fillId="2" borderId="0" xfId="0" applyNumberFormat="1" applyFont="1" applyFill="1"/>
    <xf numFmtId="1" fontId="4" fillId="2" borderId="0" xfId="0" applyNumberFormat="1" applyFont="1" applyFill="1"/>
    <xf numFmtId="9" fontId="4" fillId="2" borderId="0" xfId="2" applyNumberFormat="1" applyFont="1" applyFill="1"/>
    <xf numFmtId="1" fontId="5" fillId="2" borderId="0" xfId="0" applyNumberFormat="1" applyFont="1" applyFill="1" applyAlignment="1">
      <alignment horizontal="left" vertical="top"/>
    </xf>
    <xf numFmtId="10" fontId="4" fillId="2" borderId="0" xfId="2" applyNumberFormat="1" applyFont="1" applyFill="1"/>
    <xf numFmtId="0" fontId="6" fillId="2" borderId="0" xfId="0" applyFont="1" applyFill="1"/>
    <xf numFmtId="0" fontId="0" fillId="2" borderId="0" xfId="0" applyFont="1" applyFill="1"/>
    <xf numFmtId="0" fontId="7" fillId="2" borderId="0" xfId="0" applyFont="1" applyFill="1"/>
    <xf numFmtId="0" fontId="0" fillId="2" borderId="0" xfId="0" applyFont="1" applyFill="1" applyAlignment="1">
      <alignment horizontal="center"/>
    </xf>
    <xf numFmtId="4" fontId="0" fillId="2" borderId="0" xfId="0" applyNumberFormat="1" applyFont="1" applyFill="1"/>
    <xf numFmtId="1" fontId="0" fillId="2" borderId="0" xfId="0" applyNumberFormat="1" applyFont="1" applyFill="1"/>
    <xf numFmtId="1" fontId="8" fillId="2" borderId="0" xfId="0" applyNumberFormat="1" applyFont="1" applyFill="1" applyAlignment="1">
      <alignment horizontal="left" vertical="top"/>
    </xf>
    <xf numFmtId="10" fontId="0" fillId="2" borderId="0" xfId="2" applyNumberFormat="1" applyFont="1" applyFill="1"/>
    <xf numFmtId="0" fontId="2" fillId="2" borderId="0" xfId="0" applyFont="1" applyFill="1"/>
    <xf numFmtId="0" fontId="0" fillId="2" borderId="0" xfId="0" applyFont="1" applyFill="1" applyBorder="1"/>
    <xf numFmtId="0" fontId="0" fillId="2" borderId="5" xfId="0" applyFont="1" applyFill="1" applyBorder="1"/>
    <xf numFmtId="4" fontId="6" fillId="2" borderId="7" xfId="0" applyNumberFormat="1" applyFont="1" applyFill="1" applyBorder="1" applyAlignment="1">
      <alignment horizontal="center" vertical="center" wrapText="1"/>
    </xf>
    <xf numFmtId="10" fontId="6" fillId="2" borderId="24" xfId="0" applyNumberFormat="1" applyFont="1" applyFill="1" applyBorder="1" applyAlignment="1">
      <alignment horizontal="center" vertical="center" wrapText="1"/>
    </xf>
    <xf numFmtId="10" fontId="6" fillId="2" borderId="24" xfId="2" applyNumberFormat="1" applyFont="1" applyFill="1" applyBorder="1" applyAlignment="1">
      <alignment horizontal="center" vertical="center" wrapText="1"/>
    </xf>
    <xf numFmtId="0" fontId="9" fillId="2" borderId="25" xfId="0" applyFont="1" applyFill="1" applyBorder="1" applyAlignment="1">
      <alignment horizontal="center" vertical="center" wrapText="1"/>
    </xf>
    <xf numFmtId="10" fontId="6" fillId="2" borderId="26" xfId="0" applyNumberFormat="1"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6" xfId="0" applyFont="1" applyFill="1" applyBorder="1" applyAlignment="1">
      <alignment horizontal="center"/>
    </xf>
    <xf numFmtId="1" fontId="0" fillId="2" borderId="6" xfId="0" applyNumberFormat="1" applyFont="1" applyFill="1" applyBorder="1"/>
    <xf numFmtId="1" fontId="10" fillId="2" borderId="6" xfId="0" applyNumberFormat="1" applyFont="1" applyFill="1" applyBorder="1" applyAlignment="1">
      <alignment horizontal="left" vertical="top" wrapText="1"/>
    </xf>
    <xf numFmtId="10" fontId="6" fillId="2" borderId="6" xfId="0" applyNumberFormat="1" applyFont="1" applyFill="1" applyBorder="1" applyAlignment="1">
      <alignment horizontal="center" vertical="center" wrapText="1"/>
    </xf>
    <xf numFmtId="10" fontId="6" fillId="2" borderId="6" xfId="2" applyNumberFormat="1" applyFont="1" applyFill="1" applyBorder="1" applyAlignment="1">
      <alignment horizontal="center" vertical="center" wrapText="1"/>
    </xf>
    <xf numFmtId="165" fontId="9" fillId="2" borderId="6" xfId="0" applyNumberFormat="1" applyFont="1" applyFill="1" applyBorder="1" applyAlignment="1">
      <alignment horizontal="center" vertical="center" wrapText="1"/>
    </xf>
    <xf numFmtId="10" fontId="6" fillId="2" borderId="10" xfId="0" applyNumberFormat="1" applyFont="1" applyFill="1" applyBorder="1" applyAlignment="1">
      <alignment horizontal="center" vertical="center" wrapText="1"/>
    </xf>
    <xf numFmtId="0" fontId="0" fillId="2" borderId="0" xfId="0" applyFont="1" applyFill="1" applyAlignment="1">
      <alignment vertical="center"/>
    </xf>
    <xf numFmtId="0" fontId="5" fillId="2" borderId="6" xfId="0" applyFont="1" applyFill="1" applyBorder="1" applyAlignment="1">
      <alignment horizontal="left" vertical="center"/>
    </xf>
    <xf numFmtId="3" fontId="4" fillId="2" borderId="6" xfId="0" applyNumberFormat="1" applyFont="1" applyFill="1" applyBorder="1" applyAlignment="1">
      <alignment horizontal="right" vertical="center" wrapText="1"/>
    </xf>
    <xf numFmtId="3" fontId="8" fillId="2" borderId="6" xfId="0" applyNumberFormat="1" applyFont="1" applyFill="1" applyBorder="1" applyAlignment="1">
      <alignment horizontal="left" vertical="center"/>
    </xf>
    <xf numFmtId="3" fontId="5" fillId="2" borderId="6" xfId="3" applyNumberFormat="1" applyFont="1" applyFill="1" applyBorder="1" applyAlignment="1">
      <alignment horizontal="left" vertical="center"/>
    </xf>
    <xf numFmtId="165" fontId="6" fillId="2" borderId="10" xfId="0" applyNumberFormat="1" applyFont="1" applyFill="1" applyBorder="1" applyAlignment="1">
      <alignment horizontal="center" vertical="center"/>
    </xf>
    <xf numFmtId="3" fontId="12" fillId="2" borderId="6" xfId="0" applyNumberFormat="1" applyFont="1" applyFill="1" applyBorder="1" applyAlignment="1">
      <alignment horizontal="left" vertical="center"/>
    </xf>
    <xf numFmtId="164" fontId="14" fillId="2" borderId="6" xfId="1" applyNumberFormat="1" applyFont="1" applyFill="1" applyBorder="1" applyAlignment="1" applyProtection="1">
      <alignment horizontal="right" vertical="center" wrapText="1"/>
    </xf>
    <xf numFmtId="164" fontId="4" fillId="2" borderId="6" xfId="1" applyNumberFormat="1" applyFont="1" applyFill="1" applyBorder="1"/>
    <xf numFmtId="164" fontId="5" fillId="2" borderId="6" xfId="1" applyNumberFormat="1" applyFont="1" applyFill="1" applyBorder="1" applyAlignment="1">
      <alignment horizontal="left" vertical="center"/>
    </xf>
    <xf numFmtId="164" fontId="5" fillId="2" borderId="6" xfId="1" applyNumberFormat="1" applyFont="1" applyFill="1" applyBorder="1" applyAlignment="1">
      <alignment horizontal="left" vertical="center" wrapText="1"/>
    </xf>
    <xf numFmtId="0" fontId="5" fillId="2" borderId="6" xfId="0" applyFont="1" applyFill="1" applyBorder="1" applyAlignment="1">
      <alignment horizontal="left" vertical="center" wrapText="1"/>
    </xf>
    <xf numFmtId="3" fontId="5" fillId="2" borderId="6" xfId="0" applyNumberFormat="1" applyFont="1" applyFill="1" applyBorder="1" applyAlignment="1">
      <alignment horizontal="left" vertical="center" wrapText="1"/>
    </xf>
    <xf numFmtId="0" fontId="0" fillId="2" borderId="0" xfId="0" applyFont="1" applyFill="1" applyAlignment="1">
      <alignment horizontal="center" vertical="center"/>
    </xf>
    <xf numFmtId="3" fontId="5" fillId="2" borderId="6" xfId="0" applyNumberFormat="1" applyFont="1" applyFill="1" applyBorder="1" applyAlignment="1">
      <alignment horizontal="left" vertical="center"/>
    </xf>
    <xf numFmtId="3" fontId="8" fillId="2" borderId="6" xfId="0" applyNumberFormat="1" applyFont="1" applyFill="1" applyBorder="1" applyAlignment="1">
      <alignment horizontal="left" vertical="center" wrapText="1"/>
    </xf>
    <xf numFmtId="0" fontId="4" fillId="2" borderId="5" xfId="0" applyFont="1" applyFill="1" applyBorder="1"/>
    <xf numFmtId="0" fontId="4" fillId="2" borderId="0" xfId="0" applyFont="1" applyFill="1" applyBorder="1"/>
    <xf numFmtId="164" fontId="13" fillId="2" borderId="6" xfId="1" applyNumberFormat="1" applyFont="1" applyFill="1" applyBorder="1"/>
    <xf numFmtId="0" fontId="3" fillId="2" borderId="0" xfId="0" applyFont="1" applyFill="1"/>
    <xf numFmtId="0" fontId="14" fillId="2" borderId="0" xfId="0" applyFont="1" applyFill="1" applyBorder="1" applyAlignment="1" applyProtection="1">
      <alignment horizontal="right" vertical="center" wrapText="1"/>
    </xf>
    <xf numFmtId="3" fontId="4" fillId="2" borderId="0" xfId="0" applyNumberFormat="1" applyFont="1" applyFill="1" applyBorder="1"/>
    <xf numFmtId="3" fontId="5" fillId="2" borderId="0" xfId="0" applyNumberFormat="1" applyFont="1" applyFill="1" applyBorder="1" applyAlignment="1">
      <alignment horizontal="left" wrapText="1"/>
    </xf>
    <xf numFmtId="10" fontId="4" fillId="2" borderId="0" xfId="2" applyNumberFormat="1" applyFont="1" applyFill="1" applyBorder="1" applyAlignment="1">
      <alignment horizontal="center" vertical="center"/>
    </xf>
    <xf numFmtId="165" fontId="4" fillId="2" borderId="0" xfId="0" applyNumberFormat="1" applyFont="1" applyFill="1" applyBorder="1" applyAlignment="1">
      <alignment horizontal="center" vertical="center"/>
    </xf>
    <xf numFmtId="0" fontId="4" fillId="2" borderId="0" xfId="0" applyFont="1" applyFill="1" applyBorder="1" applyAlignment="1">
      <alignment horizontal="center" vertical="center"/>
    </xf>
    <xf numFmtId="0" fontId="4" fillId="2" borderId="16" xfId="0" applyFont="1" applyFill="1" applyBorder="1"/>
    <xf numFmtId="0" fontId="6" fillId="2" borderId="13" xfId="0" applyFont="1" applyFill="1" applyBorder="1" applyAlignment="1">
      <alignment horizontal="right"/>
    </xf>
    <xf numFmtId="164" fontId="6" fillId="2" borderId="14" xfId="1" applyNumberFormat="1" applyFont="1" applyFill="1" applyBorder="1"/>
    <xf numFmtId="3" fontId="6" fillId="2" borderId="14" xfId="0" applyNumberFormat="1" applyFont="1" applyFill="1" applyBorder="1"/>
    <xf numFmtId="0" fontId="6" fillId="2" borderId="15" xfId="0" applyFont="1" applyFill="1" applyBorder="1"/>
    <xf numFmtId="3" fontId="6" fillId="2" borderId="15" xfId="0" applyNumberFormat="1" applyFont="1" applyFill="1" applyBorder="1"/>
    <xf numFmtId="165" fontId="9" fillId="2" borderId="27" xfId="0" applyNumberFormat="1" applyFont="1" applyFill="1" applyBorder="1" applyAlignment="1">
      <alignment horizontal="center" vertical="center" wrapText="1"/>
    </xf>
    <xf numFmtId="165" fontId="6" fillId="2" borderId="28" xfId="0" applyNumberFormat="1" applyFont="1" applyFill="1" applyBorder="1" applyAlignment="1">
      <alignment horizontal="center" vertical="center"/>
    </xf>
    <xf numFmtId="0" fontId="0" fillId="2" borderId="16" xfId="0" applyFont="1" applyFill="1" applyBorder="1"/>
    <xf numFmtId="15" fontId="4" fillId="2" borderId="0" xfId="0" applyNumberFormat="1" applyFont="1" applyFill="1" applyBorder="1"/>
    <xf numFmtId="0" fontId="0" fillId="2" borderId="17" xfId="0" applyFont="1" applyFill="1" applyBorder="1"/>
    <xf numFmtId="10" fontId="4" fillId="2" borderId="5" xfId="0" applyNumberFormat="1" applyFont="1" applyFill="1" applyBorder="1"/>
    <xf numFmtId="0" fontId="5" fillId="2" borderId="0" xfId="0" applyFont="1" applyFill="1" applyBorder="1" applyAlignment="1">
      <alignment horizontal="left" wrapText="1"/>
    </xf>
    <xf numFmtId="0" fontId="4" fillId="0" borderId="6" xfId="0" applyFont="1" applyBorder="1"/>
    <xf numFmtId="0" fontId="6" fillId="2" borderId="23" xfId="0" applyFont="1" applyFill="1" applyBorder="1" applyAlignment="1">
      <alignment horizontal="center" vertical="center" wrapText="1"/>
    </xf>
    <xf numFmtId="4" fontId="6" fillId="2" borderId="6" xfId="0" applyNumberFormat="1"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0" fontId="2" fillId="2" borderId="22"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4" fillId="0" borderId="0" xfId="0" applyFont="1" applyBorder="1"/>
    <xf numFmtId="0" fontId="0" fillId="2" borderId="0" xfId="0" applyFill="1" applyBorder="1" applyAlignment="1">
      <alignment horizontal="center"/>
    </xf>
    <xf numFmtId="164" fontId="4" fillId="2" borderId="0" xfId="1" applyNumberFormat="1" applyFont="1" applyFill="1" applyBorder="1" applyAlignment="1">
      <alignment horizontal="right" vertical="center" wrapText="1"/>
    </xf>
    <xf numFmtId="10" fontId="9" fillId="2" borderId="0" xfId="0" applyNumberFormat="1" applyFont="1" applyFill="1" applyBorder="1" applyAlignment="1">
      <alignment horizontal="center" vertical="center" wrapText="1"/>
    </xf>
    <xf numFmtId="10" fontId="6" fillId="2" borderId="0" xfId="0" applyNumberFormat="1" applyFont="1" applyFill="1" applyBorder="1" applyAlignment="1">
      <alignment horizontal="center" vertical="center"/>
    </xf>
    <xf numFmtId="0" fontId="4" fillId="0" borderId="30" xfId="0" applyFont="1" applyBorder="1"/>
    <xf numFmtId="0" fontId="4" fillId="0" borderId="31" xfId="0" applyFont="1" applyBorder="1"/>
    <xf numFmtId="0" fontId="4" fillId="0" borderId="11" xfId="0" applyFont="1" applyBorder="1"/>
    <xf numFmtId="165" fontId="6" fillId="0" borderId="13" xfId="2" applyNumberFormat="1" applyFont="1" applyBorder="1"/>
    <xf numFmtId="165" fontId="6" fillId="0" borderId="15" xfId="2" applyNumberFormat="1" applyFont="1" applyBorder="1"/>
    <xf numFmtId="165" fontId="4" fillId="0" borderId="6" xfId="2" applyNumberFormat="1" applyFont="1" applyBorder="1"/>
    <xf numFmtId="0" fontId="8" fillId="2" borderId="0" xfId="0" applyFont="1" applyFill="1" applyAlignment="1">
      <alignment horizontal="left" vertical="top"/>
    </xf>
    <xf numFmtId="0" fontId="5" fillId="2" borderId="0" xfId="0" applyFont="1" applyFill="1" applyAlignment="1">
      <alignment horizontal="left" vertical="top"/>
    </xf>
    <xf numFmtId="0" fontId="10" fillId="2" borderId="6" xfId="0" applyFont="1" applyFill="1" applyBorder="1" applyAlignment="1">
      <alignment horizontal="left" vertical="top" wrapText="1"/>
    </xf>
    <xf numFmtId="0" fontId="5" fillId="2" borderId="0" xfId="0" applyFont="1" applyFill="1" applyBorder="1" applyAlignment="1">
      <alignment horizontal="left" vertical="top"/>
    </xf>
    <xf numFmtId="0" fontId="5" fillId="2" borderId="15" xfId="0" applyFont="1" applyFill="1" applyBorder="1" applyAlignment="1">
      <alignment horizontal="left" vertical="top"/>
    </xf>
    <xf numFmtId="3" fontId="6" fillId="2" borderId="15" xfId="0" applyNumberFormat="1" applyFont="1" applyFill="1" applyBorder="1" applyAlignment="1">
      <alignment horizontal="left"/>
    </xf>
    <xf numFmtId="0" fontId="0" fillId="2" borderId="0" xfId="0" applyFont="1" applyFill="1" applyAlignment="1">
      <alignment horizontal="left"/>
    </xf>
    <xf numFmtId="0" fontId="5" fillId="0" borderId="6" xfId="0" applyFont="1" applyBorder="1" applyAlignment="1">
      <alignment horizontal="left"/>
    </xf>
    <xf numFmtId="0" fontId="8" fillId="0" borderId="6" xfId="0" applyFont="1" applyBorder="1" applyAlignment="1">
      <alignment horizontal="left"/>
    </xf>
    <xf numFmtId="0" fontId="5" fillId="0" borderId="6" xfId="0" applyNumberFormat="1" applyFont="1" applyBorder="1" applyAlignment="1">
      <alignment horizontal="left"/>
    </xf>
    <xf numFmtId="165" fontId="4" fillId="2" borderId="0" xfId="0" applyNumberFormat="1" applyFont="1" applyFill="1"/>
    <xf numFmtId="166" fontId="4" fillId="2" borderId="0" xfId="0" applyNumberFormat="1" applyFont="1" applyFill="1"/>
    <xf numFmtId="10" fontId="4" fillId="2" borderId="0" xfId="2" applyNumberFormat="1" applyFont="1" applyFill="1" applyBorder="1"/>
    <xf numFmtId="0" fontId="16" fillId="2" borderId="0" xfId="0" applyFont="1" applyFill="1" applyBorder="1"/>
    <xf numFmtId="0" fontId="4" fillId="0" borderId="6" xfId="0" applyFont="1" applyBorder="1" applyAlignment="1">
      <alignment horizontal="center"/>
    </xf>
    <xf numFmtId="3" fontId="5" fillId="2" borderId="0" xfId="0" applyNumberFormat="1" applyFont="1" applyFill="1" applyBorder="1" applyAlignment="1">
      <alignment horizontal="left" vertical="center" wrapText="1"/>
    </xf>
    <xf numFmtId="3" fontId="4" fillId="0" borderId="6" xfId="0" applyNumberFormat="1" applyFont="1" applyBorder="1"/>
    <xf numFmtId="3" fontId="5" fillId="0" borderId="6" xfId="0" applyNumberFormat="1" applyFont="1" applyBorder="1" applyAlignment="1">
      <alignment horizontal="left"/>
    </xf>
    <xf numFmtId="3" fontId="5" fillId="2" borderId="6" xfId="1" applyNumberFormat="1" applyFont="1" applyFill="1" applyBorder="1" applyAlignment="1">
      <alignment horizontal="left" vertical="center"/>
    </xf>
    <xf numFmtId="3" fontId="4" fillId="2" borderId="6" xfId="1" applyNumberFormat="1" applyFont="1" applyFill="1" applyBorder="1" applyAlignment="1">
      <alignment horizontal="right" vertical="center" wrapText="1"/>
    </xf>
    <xf numFmtId="3" fontId="8" fillId="2" borderId="6" xfId="1" applyNumberFormat="1" applyFont="1" applyFill="1" applyBorder="1" applyAlignment="1">
      <alignment horizontal="left" vertical="center"/>
    </xf>
    <xf numFmtId="3" fontId="15" fillId="2" borderId="6" xfId="1" applyNumberFormat="1" applyFont="1" applyFill="1" applyBorder="1"/>
    <xf numFmtId="3" fontId="4" fillId="2" borderId="6" xfId="1" applyNumberFormat="1" applyFont="1" applyFill="1" applyBorder="1"/>
    <xf numFmtId="3" fontId="12" fillId="2" borderId="6" xfId="1" applyNumberFormat="1" applyFont="1" applyFill="1" applyBorder="1" applyAlignment="1">
      <alignment horizontal="left" vertical="center"/>
    </xf>
    <xf numFmtId="3" fontId="5" fillId="2" borderId="6" xfId="1" applyNumberFormat="1" applyFont="1" applyFill="1" applyBorder="1" applyAlignment="1">
      <alignment horizontal="left" vertical="center" wrapText="1"/>
    </xf>
    <xf numFmtId="3" fontId="4" fillId="2" borderId="6" xfId="1" applyNumberFormat="1" applyFont="1" applyFill="1" applyBorder="1" applyAlignment="1">
      <alignment horizontal="right"/>
    </xf>
    <xf numFmtId="164" fontId="6" fillId="2" borderId="27" xfId="1" applyNumberFormat="1" applyFont="1" applyFill="1" applyBorder="1" applyAlignment="1">
      <alignment horizontal="right" vertical="center" wrapText="1"/>
    </xf>
    <xf numFmtId="3" fontId="4" fillId="2" borderId="11" xfId="1" applyNumberFormat="1" applyFont="1" applyFill="1" applyBorder="1" applyAlignment="1">
      <alignment horizontal="right" vertical="center" wrapText="1"/>
    </xf>
    <xf numFmtId="0" fontId="3" fillId="2" borderId="0" xfId="0" applyFont="1" applyFill="1" applyBorder="1"/>
    <xf numFmtId="3" fontId="3" fillId="2" borderId="0" xfId="0" applyNumberFormat="1" applyFont="1" applyFill="1" applyBorder="1"/>
    <xf numFmtId="4" fontId="3" fillId="2" borderId="0" xfId="0" applyNumberFormat="1" applyFont="1" applyFill="1" applyBorder="1"/>
    <xf numFmtId="0" fontId="0" fillId="2" borderId="0" xfId="0" applyFill="1" applyBorder="1"/>
    <xf numFmtId="0" fontId="2" fillId="2" borderId="6" xfId="0" applyFont="1" applyFill="1" applyBorder="1"/>
    <xf numFmtId="0" fontId="2" fillId="2" borderId="24" xfId="0" applyFont="1" applyFill="1" applyBorder="1"/>
    <xf numFmtId="0" fontId="0" fillId="0" borderId="0" xfId="0" applyFont="1" applyFill="1" applyBorder="1"/>
    <xf numFmtId="0" fontId="4" fillId="0" borderId="30" xfId="0" applyFont="1" applyFill="1" applyBorder="1"/>
    <xf numFmtId="0" fontId="4" fillId="0" borderId="6" xfId="0" applyFont="1" applyFill="1" applyBorder="1" applyAlignment="1">
      <alignment horizontal="center"/>
    </xf>
    <xf numFmtId="0" fontId="4" fillId="0" borderId="6" xfId="0" applyFont="1" applyFill="1" applyBorder="1"/>
    <xf numFmtId="164" fontId="14" fillId="0" borderId="6" xfId="1" applyNumberFormat="1" applyFont="1" applyFill="1" applyBorder="1" applyAlignment="1" applyProtection="1">
      <alignment horizontal="right" vertical="center" wrapText="1"/>
    </xf>
    <xf numFmtId="0" fontId="5" fillId="0" borderId="6" xfId="0" applyFont="1" applyFill="1" applyBorder="1" applyAlignment="1">
      <alignment horizontal="left" vertical="center"/>
    </xf>
    <xf numFmtId="3" fontId="8" fillId="0" borderId="6" xfId="0" applyNumberFormat="1" applyFont="1" applyFill="1" applyBorder="1" applyAlignment="1">
      <alignment horizontal="left" vertical="center"/>
    </xf>
    <xf numFmtId="3" fontId="5" fillId="0" borderId="6" xfId="0" applyNumberFormat="1" applyFont="1" applyFill="1" applyBorder="1" applyAlignment="1">
      <alignment horizontal="left" vertical="center" wrapText="1"/>
    </xf>
    <xf numFmtId="0" fontId="8" fillId="0" borderId="6" xfId="0" applyFont="1" applyFill="1" applyBorder="1" applyAlignment="1">
      <alignment horizontal="left"/>
    </xf>
    <xf numFmtId="0" fontId="0" fillId="0" borderId="5" xfId="0" applyFont="1" applyFill="1" applyBorder="1"/>
    <xf numFmtId="0" fontId="0" fillId="2" borderId="6" xfId="0" applyFont="1" applyFill="1" applyBorder="1" applyAlignment="1">
      <alignment horizontal="left"/>
    </xf>
    <xf numFmtId="4" fontId="6" fillId="2" borderId="7" xfId="0" applyNumberFormat="1" applyFont="1" applyFill="1" applyBorder="1" applyAlignment="1">
      <alignment horizontal="center" vertical="center" wrapText="1"/>
    </xf>
    <xf numFmtId="3" fontId="5" fillId="0" borderId="0" xfId="0" applyNumberFormat="1" applyFont="1" applyBorder="1" applyAlignment="1">
      <alignment horizontal="left"/>
    </xf>
    <xf numFmtId="0" fontId="0" fillId="2" borderId="0" xfId="0" applyFont="1" applyFill="1" applyBorder="1" applyAlignment="1">
      <alignment horizontal="center" vertical="center"/>
    </xf>
    <xf numFmtId="0" fontId="0" fillId="2" borderId="0" xfId="0" applyFont="1" applyFill="1" applyBorder="1" applyAlignment="1">
      <alignment vertical="center"/>
    </xf>
    <xf numFmtId="0" fontId="4" fillId="2" borderId="13" xfId="0" applyFont="1" applyFill="1" applyBorder="1"/>
    <xf numFmtId="0" fontId="4" fillId="2" borderId="15" xfId="0" applyFont="1" applyFill="1" applyBorder="1"/>
    <xf numFmtId="0" fontId="4" fillId="2" borderId="15" xfId="0" applyFont="1" applyFill="1" applyBorder="1" applyAlignment="1">
      <alignment horizontal="center"/>
    </xf>
    <xf numFmtId="0" fontId="4" fillId="2" borderId="33" xfId="0" applyFont="1" applyFill="1" applyBorder="1"/>
    <xf numFmtId="0" fontId="17" fillId="2" borderId="13" xfId="0" applyFont="1" applyFill="1" applyBorder="1"/>
    <xf numFmtId="0" fontId="17" fillId="2" borderId="15" xfId="0" applyFont="1" applyFill="1" applyBorder="1"/>
    <xf numFmtId="0" fontId="17" fillId="2" borderId="15" xfId="0" applyFont="1" applyFill="1" applyBorder="1" applyAlignment="1">
      <alignment horizontal="center"/>
    </xf>
    <xf numFmtId="0" fontId="17" fillId="2" borderId="33" xfId="0" applyFont="1" applyFill="1" applyBorder="1"/>
    <xf numFmtId="164" fontId="17" fillId="2" borderId="0" xfId="1" applyNumberFormat="1" applyFont="1" applyFill="1" applyAlignment="1">
      <alignment horizontal="left"/>
    </xf>
    <xf numFmtId="165" fontId="17" fillId="2" borderId="0" xfId="2" applyNumberFormat="1" applyFont="1" applyFill="1"/>
    <xf numFmtId="3" fontId="17" fillId="2" borderId="0" xfId="0" applyNumberFormat="1" applyFont="1" applyFill="1"/>
    <xf numFmtId="0" fontId="17" fillId="2" borderId="0" xfId="0" applyFont="1" applyFill="1"/>
    <xf numFmtId="4" fontId="17" fillId="2" borderId="0" xfId="0" applyNumberFormat="1" applyFont="1" applyFill="1"/>
    <xf numFmtId="1" fontId="17" fillId="2" borderId="0" xfId="0" applyNumberFormat="1" applyFont="1" applyFill="1"/>
    <xf numFmtId="9" fontId="17" fillId="2" borderId="0" xfId="2" applyNumberFormat="1" applyFont="1" applyFill="1"/>
    <xf numFmtId="1" fontId="18" fillId="2" borderId="0" xfId="0" applyNumberFormat="1" applyFont="1" applyFill="1" applyAlignment="1">
      <alignment horizontal="left" vertical="top"/>
    </xf>
    <xf numFmtId="0" fontId="18" fillId="2" borderId="0" xfId="0" applyFont="1" applyFill="1" applyAlignment="1">
      <alignment horizontal="left" vertical="top"/>
    </xf>
    <xf numFmtId="0" fontId="17" fillId="2" borderId="0" xfId="0" applyFont="1" applyFill="1" applyBorder="1"/>
    <xf numFmtId="10" fontId="17" fillId="2" borderId="0" xfId="2" applyNumberFormat="1" applyFont="1" applyFill="1" applyBorder="1"/>
    <xf numFmtId="0" fontId="19" fillId="2" borderId="0" xfId="0" applyFont="1" applyFill="1" applyBorder="1"/>
    <xf numFmtId="0" fontId="20" fillId="2" borderId="0" xfId="0" applyFont="1" applyFill="1"/>
    <xf numFmtId="0" fontId="17" fillId="2" borderId="0" xfId="0" applyFont="1" applyFill="1" applyAlignment="1">
      <alignment horizontal="center"/>
    </xf>
    <xf numFmtId="10" fontId="17" fillId="2" borderId="0" xfId="2" applyNumberFormat="1" applyFont="1" applyFill="1"/>
    <xf numFmtId="166" fontId="17" fillId="2" borderId="0" xfId="0" applyNumberFormat="1" applyFont="1" applyFill="1"/>
    <xf numFmtId="165" fontId="17" fillId="2" borderId="0" xfId="0" applyNumberFormat="1" applyFont="1" applyFill="1"/>
    <xf numFmtId="0" fontId="21" fillId="2" borderId="0" xfId="0" applyFont="1" applyFill="1"/>
    <xf numFmtId="0" fontId="21" fillId="2" borderId="0" xfId="0" applyFont="1" applyFill="1" applyAlignment="1">
      <alignment horizontal="center"/>
    </xf>
    <xf numFmtId="4" fontId="21" fillId="2" borderId="0" xfId="0" applyNumberFormat="1" applyFont="1" applyFill="1"/>
    <xf numFmtId="1" fontId="21" fillId="2" borderId="0" xfId="0" applyNumberFormat="1" applyFont="1" applyFill="1"/>
    <xf numFmtId="1" fontId="22" fillId="2" borderId="0" xfId="0" applyNumberFormat="1" applyFont="1" applyFill="1" applyAlignment="1">
      <alignment horizontal="left" vertical="top"/>
    </xf>
    <xf numFmtId="0" fontId="22" fillId="2" borderId="0" xfId="0" applyFont="1" applyFill="1" applyAlignment="1">
      <alignment horizontal="left" vertical="top"/>
    </xf>
    <xf numFmtId="10" fontId="21" fillId="2" borderId="0" xfId="2" applyNumberFormat="1" applyFont="1" applyFill="1"/>
    <xf numFmtId="0" fontId="23" fillId="2" borderId="0" xfId="0" applyFont="1" applyFill="1"/>
    <xf numFmtId="0" fontId="21" fillId="2" borderId="0" xfId="0" applyFont="1" applyFill="1" applyBorder="1"/>
    <xf numFmtId="4" fontId="20" fillId="2" borderId="1" xfId="0" applyNumberFormat="1" applyFont="1" applyFill="1" applyBorder="1" applyAlignment="1">
      <alignment horizontal="center" vertical="center" wrapText="1"/>
    </xf>
    <xf numFmtId="0" fontId="21" fillId="2" borderId="5" xfId="0" applyFont="1" applyFill="1" applyBorder="1"/>
    <xf numFmtId="4" fontId="20" fillId="2" borderId="7" xfId="0" applyNumberFormat="1" applyFont="1" applyFill="1" applyBorder="1" applyAlignment="1">
      <alignment horizontal="center" vertical="center" wrapText="1"/>
    </xf>
    <xf numFmtId="10" fontId="20" fillId="2" borderId="24" xfId="0" applyNumberFormat="1" applyFont="1" applyFill="1" applyBorder="1" applyAlignment="1">
      <alignment horizontal="center" vertical="center" wrapText="1"/>
    </xf>
    <xf numFmtId="10" fontId="20" fillId="2" borderId="24" xfId="2" applyNumberFormat="1" applyFont="1" applyFill="1" applyBorder="1" applyAlignment="1">
      <alignment horizontal="center" vertical="center" wrapText="1"/>
    </xf>
    <xf numFmtId="0" fontId="24" fillId="2" borderId="25" xfId="0" applyFont="1" applyFill="1" applyBorder="1" applyAlignment="1">
      <alignment horizontal="center" vertical="center" wrapText="1"/>
    </xf>
    <xf numFmtId="10" fontId="20" fillId="2" borderId="26" xfId="0" applyNumberFormat="1" applyFont="1" applyFill="1" applyBorder="1" applyAlignment="1">
      <alignment horizontal="center" vertical="center" wrapText="1"/>
    </xf>
    <xf numFmtId="0" fontId="20" fillId="2" borderId="23" xfId="0" applyFont="1" applyFill="1" applyBorder="1" applyAlignment="1">
      <alignment horizontal="center" vertical="center" wrapText="1"/>
    </xf>
    <xf numFmtId="0" fontId="23" fillId="2" borderId="22" xfId="0" applyFont="1" applyFill="1" applyBorder="1" applyAlignment="1">
      <alignment horizontal="center" vertical="center" wrapText="1"/>
    </xf>
    <xf numFmtId="0" fontId="20" fillId="2" borderId="22"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6" xfId="0" applyFont="1" applyFill="1" applyBorder="1" applyAlignment="1">
      <alignment horizontal="center"/>
    </xf>
    <xf numFmtId="4" fontId="20" fillId="2" borderId="6" xfId="0" applyNumberFormat="1" applyFont="1" applyFill="1" applyBorder="1" applyAlignment="1">
      <alignment horizontal="center" vertical="center" wrapText="1"/>
    </xf>
    <xf numFmtId="1" fontId="21" fillId="2" borderId="6" xfId="0" applyNumberFormat="1" applyFont="1" applyFill="1" applyBorder="1"/>
    <xf numFmtId="1" fontId="25" fillId="2" borderId="6" xfId="0" applyNumberFormat="1" applyFont="1" applyFill="1" applyBorder="1" applyAlignment="1">
      <alignment horizontal="left" vertical="top" wrapText="1"/>
    </xf>
    <xf numFmtId="0" fontId="25" fillId="2" borderId="6" xfId="0" applyFont="1" applyFill="1" applyBorder="1" applyAlignment="1">
      <alignment horizontal="left" vertical="top" wrapText="1"/>
    </xf>
    <xf numFmtId="10" fontId="20" fillId="2" borderId="6" xfId="0" applyNumberFormat="1" applyFont="1" applyFill="1" applyBorder="1" applyAlignment="1">
      <alignment horizontal="center" vertical="center" wrapText="1"/>
    </xf>
    <xf numFmtId="10" fontId="20" fillId="2" borderId="6" xfId="2" applyNumberFormat="1" applyFont="1" applyFill="1" applyBorder="1" applyAlignment="1">
      <alignment horizontal="center" vertical="center" wrapText="1"/>
    </xf>
    <xf numFmtId="165" fontId="24" fillId="2" borderId="6" xfId="0" applyNumberFormat="1" applyFont="1" applyFill="1" applyBorder="1" applyAlignment="1">
      <alignment horizontal="center" vertical="center" wrapText="1"/>
    </xf>
    <xf numFmtId="10" fontId="20" fillId="2" borderId="10" xfId="0" applyNumberFormat="1" applyFont="1" applyFill="1" applyBorder="1" applyAlignment="1">
      <alignment horizontal="center" vertical="center" wrapText="1"/>
    </xf>
    <xf numFmtId="0" fontId="17" fillId="0" borderId="30" xfId="0" applyFont="1" applyBorder="1"/>
    <xf numFmtId="0" fontId="17" fillId="0" borderId="6" xfId="0" applyFont="1" applyBorder="1" applyAlignment="1">
      <alignment horizontal="center"/>
    </xf>
    <xf numFmtId="0" fontId="17" fillId="0" borderId="6" xfId="0" applyFont="1" applyBorder="1"/>
    <xf numFmtId="164" fontId="26" fillId="2" borderId="6" xfId="1" applyNumberFormat="1" applyFont="1" applyFill="1" applyBorder="1" applyAlignment="1" applyProtection="1">
      <alignment horizontal="right" vertical="center" wrapText="1"/>
    </xf>
    <xf numFmtId="0" fontId="18" fillId="2" borderId="6" xfId="0" applyFont="1" applyFill="1" applyBorder="1" applyAlignment="1">
      <alignment horizontal="left" vertical="center" wrapText="1"/>
    </xf>
    <xf numFmtId="3" fontId="17" fillId="0" borderId="6" xfId="0" applyNumberFormat="1" applyFont="1" applyBorder="1"/>
    <xf numFmtId="3" fontId="17" fillId="2" borderId="6" xfId="0" applyNumberFormat="1" applyFont="1" applyFill="1" applyBorder="1" applyAlignment="1">
      <alignment horizontal="right" vertical="center" wrapText="1"/>
    </xf>
    <xf numFmtId="3" fontId="22" fillId="2" borderId="6" xfId="0" applyNumberFormat="1" applyFont="1" applyFill="1" applyBorder="1" applyAlignment="1">
      <alignment horizontal="left" vertical="center"/>
    </xf>
    <xf numFmtId="0" fontId="18" fillId="0" borderId="6" xfId="0" applyFont="1" applyBorder="1" applyAlignment="1">
      <alignment horizontal="left"/>
    </xf>
    <xf numFmtId="165" fontId="17" fillId="0" borderId="6" xfId="2" applyNumberFormat="1" applyFont="1" applyBorder="1"/>
    <xf numFmtId="165" fontId="20" fillId="2" borderId="10" xfId="0" applyNumberFormat="1" applyFont="1" applyFill="1" applyBorder="1" applyAlignment="1">
      <alignment horizontal="center" vertical="center"/>
    </xf>
    <xf numFmtId="164" fontId="27" fillId="2" borderId="6" xfId="1" applyNumberFormat="1" applyFont="1" applyFill="1" applyBorder="1"/>
    <xf numFmtId="3" fontId="17" fillId="2" borderId="6" xfId="1" applyNumberFormat="1" applyFont="1" applyFill="1" applyBorder="1" applyAlignment="1">
      <alignment horizontal="right" vertical="center" wrapText="1"/>
    </xf>
    <xf numFmtId="3" fontId="28" fillId="2" borderId="6" xfId="1" applyNumberFormat="1" applyFont="1" applyFill="1" applyBorder="1"/>
    <xf numFmtId="3" fontId="18" fillId="2" borderId="6" xfId="0" applyNumberFormat="1" applyFont="1" applyFill="1" applyBorder="1" applyAlignment="1">
      <alignment horizontal="left" vertical="center" wrapText="1"/>
    </xf>
    <xf numFmtId="0" fontId="22" fillId="0" borderId="6" xfId="0" applyFont="1" applyBorder="1" applyAlignment="1">
      <alignment horizontal="left"/>
    </xf>
    <xf numFmtId="164" fontId="18" fillId="2" borderId="6" xfId="1" applyNumberFormat="1" applyFont="1" applyFill="1" applyBorder="1" applyAlignment="1">
      <alignment horizontal="left" vertical="center"/>
    </xf>
    <xf numFmtId="3" fontId="22" fillId="2" borderId="6" xfId="1" applyNumberFormat="1" applyFont="1" applyFill="1" applyBorder="1" applyAlignment="1">
      <alignment horizontal="left" vertical="center"/>
    </xf>
    <xf numFmtId="3" fontId="18" fillId="0" borderId="6" xfId="0" applyNumberFormat="1" applyFont="1" applyBorder="1" applyAlignment="1">
      <alignment horizontal="left"/>
    </xf>
    <xf numFmtId="0" fontId="21" fillId="2" borderId="6" xfId="0" applyFont="1" applyFill="1" applyBorder="1" applyAlignment="1">
      <alignment horizontal="left"/>
    </xf>
    <xf numFmtId="0" fontId="21" fillId="2" borderId="0" xfId="0" applyFont="1" applyFill="1" applyAlignment="1">
      <alignment horizontal="center" vertical="center"/>
    </xf>
    <xf numFmtId="164" fontId="17" fillId="2" borderId="6" xfId="1" applyNumberFormat="1" applyFont="1" applyFill="1" applyBorder="1"/>
    <xf numFmtId="3" fontId="17" fillId="2" borderId="6" xfId="1" applyNumberFormat="1" applyFont="1" applyFill="1" applyBorder="1"/>
    <xf numFmtId="0" fontId="18" fillId="2" borderId="6" xfId="0" applyFont="1" applyFill="1" applyBorder="1" applyAlignment="1">
      <alignment horizontal="left" vertical="center"/>
    </xf>
    <xf numFmtId="3" fontId="18" fillId="2" borderId="6" xfId="0" applyNumberFormat="1" applyFont="1" applyFill="1" applyBorder="1" applyAlignment="1">
      <alignment horizontal="left" vertical="center"/>
    </xf>
    <xf numFmtId="3" fontId="18" fillId="2" borderId="0" xfId="0" applyNumberFormat="1" applyFont="1" applyFill="1" applyBorder="1" applyAlignment="1">
      <alignment horizontal="left" vertical="center" wrapText="1"/>
    </xf>
    <xf numFmtId="0" fontId="18" fillId="0" borderId="6" xfId="0" applyNumberFormat="1" applyFont="1" applyBorder="1" applyAlignment="1">
      <alignment horizontal="left"/>
    </xf>
    <xf numFmtId="3" fontId="18" fillId="2" borderId="6" xfId="1" applyNumberFormat="1" applyFont="1" applyFill="1" applyBorder="1" applyAlignment="1">
      <alignment horizontal="left" vertical="center"/>
    </xf>
    <xf numFmtId="0" fontId="29" fillId="3" borderId="34" xfId="3" applyFont="1" applyFill="1" applyBorder="1" applyAlignment="1">
      <alignment horizontal="right" vertical="center" wrapText="1"/>
    </xf>
    <xf numFmtId="164" fontId="30" fillId="2" borderId="6" xfId="1" applyNumberFormat="1" applyFont="1" applyFill="1" applyBorder="1" applyAlignment="1" applyProtection="1">
      <alignment horizontal="right" vertical="center" wrapText="1"/>
    </xf>
    <xf numFmtId="164" fontId="20" fillId="2" borderId="6" xfId="1" applyNumberFormat="1" applyFont="1" applyFill="1" applyBorder="1" applyAlignment="1">
      <alignment horizontal="right" vertical="center" wrapText="1"/>
    </xf>
    <xf numFmtId="3" fontId="20" fillId="0" borderId="6" xfId="0" applyNumberFormat="1" applyFont="1" applyBorder="1"/>
    <xf numFmtId="3" fontId="20" fillId="2" borderId="6" xfId="0" applyNumberFormat="1" applyFont="1" applyFill="1" applyBorder="1" applyAlignment="1">
      <alignment horizontal="right" vertical="center" wrapText="1"/>
    </xf>
    <xf numFmtId="3" fontId="25" fillId="2" borderId="6" xfId="0" applyNumberFormat="1" applyFont="1" applyFill="1" applyBorder="1" applyAlignment="1">
      <alignment horizontal="left" vertical="center" wrapText="1"/>
    </xf>
    <xf numFmtId="0" fontId="25" fillId="0" borderId="6" xfId="0" applyFont="1" applyBorder="1" applyAlignment="1">
      <alignment horizontal="left"/>
    </xf>
    <xf numFmtId="165" fontId="20" fillId="0" borderId="6" xfId="2" applyNumberFormat="1" applyFont="1" applyBorder="1"/>
    <xf numFmtId="4" fontId="17" fillId="0" borderId="6" xfId="0" applyNumberFormat="1" applyFont="1" applyBorder="1"/>
    <xf numFmtId="164" fontId="17" fillId="2" borderId="6" xfId="1" applyNumberFormat="1" applyFont="1" applyFill="1" applyBorder="1" applyAlignment="1">
      <alignment horizontal="right" vertical="center" wrapText="1"/>
    </xf>
    <xf numFmtId="0" fontId="17" fillId="0" borderId="24" xfId="0" applyFont="1" applyBorder="1"/>
    <xf numFmtId="164" fontId="26" fillId="2" borderId="24" xfId="1" applyNumberFormat="1" applyFont="1" applyFill="1" applyBorder="1" applyAlignment="1" applyProtection="1">
      <alignment horizontal="right" vertical="center" wrapText="1"/>
    </xf>
    <xf numFmtId="164" fontId="17" fillId="2" borderId="24" xfId="1" applyNumberFormat="1" applyFont="1" applyFill="1" applyBorder="1"/>
    <xf numFmtId="4" fontId="17" fillId="0" borderId="24" xfId="0" applyNumberFormat="1" applyFont="1" applyBorder="1"/>
    <xf numFmtId="164" fontId="17" fillId="2" borderId="24" xfId="1" applyNumberFormat="1" applyFont="1" applyFill="1" applyBorder="1" applyAlignment="1">
      <alignment horizontal="right" vertical="center" wrapText="1"/>
    </xf>
    <xf numFmtId="3" fontId="17" fillId="2" borderId="24" xfId="0" applyNumberFormat="1" applyFont="1" applyFill="1" applyBorder="1" applyAlignment="1">
      <alignment horizontal="right" vertical="center" wrapText="1"/>
    </xf>
    <xf numFmtId="3" fontId="18" fillId="2" borderId="24" xfId="0" applyNumberFormat="1" applyFont="1" applyFill="1" applyBorder="1" applyAlignment="1">
      <alignment horizontal="left" vertical="center" wrapText="1"/>
    </xf>
    <xf numFmtId="0" fontId="18" fillId="0" borderId="24" xfId="0" applyFont="1" applyBorder="1" applyAlignment="1">
      <alignment horizontal="left"/>
    </xf>
    <xf numFmtId="165" fontId="17" fillId="0" borderId="24" xfId="2" applyNumberFormat="1" applyFont="1" applyBorder="1"/>
    <xf numFmtId="165" fontId="24" fillId="2" borderId="24" xfId="0" applyNumberFormat="1" applyFont="1" applyFill="1" applyBorder="1" applyAlignment="1">
      <alignment horizontal="center" vertical="center" wrapText="1"/>
    </xf>
    <xf numFmtId="165" fontId="20" fillId="2" borderId="26" xfId="0" applyNumberFormat="1" applyFont="1" applyFill="1" applyBorder="1" applyAlignment="1">
      <alignment horizontal="center" vertical="center"/>
    </xf>
    <xf numFmtId="0" fontId="17" fillId="0" borderId="35" xfId="0" applyFont="1" applyBorder="1" applyAlignment="1">
      <alignment horizontal="center"/>
    </xf>
    <xf numFmtId="3" fontId="31" fillId="2" borderId="6" xfId="1" applyNumberFormat="1" applyFont="1" applyFill="1" applyBorder="1" applyAlignment="1">
      <alignment horizontal="left" vertical="center"/>
    </xf>
    <xf numFmtId="3" fontId="18" fillId="2" borderId="6" xfId="1" applyNumberFormat="1" applyFont="1" applyFill="1" applyBorder="1" applyAlignment="1">
      <alignment horizontal="left" vertical="center" wrapText="1"/>
    </xf>
    <xf numFmtId="164" fontId="18" fillId="2" borderId="24" xfId="1" applyNumberFormat="1" applyFont="1" applyFill="1" applyBorder="1" applyAlignment="1">
      <alignment horizontal="left" vertical="center"/>
    </xf>
    <xf numFmtId="0" fontId="22" fillId="0" borderId="24" xfId="0" applyFont="1" applyBorder="1" applyAlignment="1">
      <alignment horizontal="left"/>
    </xf>
    <xf numFmtId="3" fontId="31" fillId="2" borderId="6" xfId="0" applyNumberFormat="1" applyFont="1" applyFill="1" applyBorder="1" applyAlignment="1">
      <alignment horizontal="left" vertical="center"/>
    </xf>
    <xf numFmtId="164" fontId="18" fillId="2" borderId="6" xfId="1" applyNumberFormat="1" applyFont="1" applyFill="1" applyBorder="1" applyAlignment="1">
      <alignment horizontal="left" vertical="center" wrapText="1"/>
    </xf>
    <xf numFmtId="0" fontId="18" fillId="0" borderId="24" xfId="0" applyNumberFormat="1" applyFont="1" applyBorder="1" applyAlignment="1">
      <alignment horizontal="left"/>
    </xf>
    <xf numFmtId="0" fontId="21" fillId="2" borderId="0" xfId="0" applyFont="1" applyFill="1" applyAlignment="1">
      <alignment vertical="center"/>
    </xf>
    <xf numFmtId="164" fontId="22" fillId="2" borderId="6" xfId="1" applyNumberFormat="1" applyFont="1" applyFill="1" applyBorder="1" applyAlignment="1">
      <alignment horizontal="left" vertical="center"/>
    </xf>
    <xf numFmtId="164" fontId="22" fillId="2" borderId="24" xfId="1" applyNumberFormat="1" applyFont="1" applyFill="1" applyBorder="1" applyAlignment="1">
      <alignment horizontal="left" vertical="center"/>
    </xf>
    <xf numFmtId="3" fontId="21" fillId="2" borderId="6" xfId="4" applyNumberFormat="1" applyFont="1" applyFill="1" applyBorder="1" applyAlignment="1" applyProtection="1">
      <alignment horizontal="right" vertical="center" wrapText="1"/>
    </xf>
    <xf numFmtId="0" fontId="21" fillId="0" borderId="0" xfId="0" applyFont="1" applyFill="1" applyBorder="1"/>
    <xf numFmtId="0" fontId="21" fillId="0" borderId="5" xfId="0" applyFont="1" applyFill="1" applyBorder="1"/>
    <xf numFmtId="164" fontId="21" fillId="2" borderId="6" xfId="1" applyNumberFormat="1" applyFont="1" applyFill="1" applyBorder="1" applyAlignment="1">
      <alignment horizontal="center" vertical="center"/>
    </xf>
    <xf numFmtId="0" fontId="17" fillId="0" borderId="30" xfId="0" applyFont="1" applyFill="1" applyBorder="1"/>
    <xf numFmtId="0" fontId="17" fillId="0" borderId="6" xfId="0" applyFont="1" applyFill="1" applyBorder="1" applyAlignment="1">
      <alignment horizontal="center"/>
    </xf>
    <xf numFmtId="0" fontId="17" fillId="0" borderId="6" xfId="0" applyFont="1" applyFill="1" applyBorder="1"/>
    <xf numFmtId="164" fontId="26" fillId="0" borderId="6" xfId="1" applyNumberFormat="1" applyFont="1" applyFill="1" applyBorder="1" applyAlignment="1" applyProtection="1">
      <alignment horizontal="right" vertical="center" wrapText="1"/>
    </xf>
    <xf numFmtId="0" fontId="18" fillId="0" borderId="6" xfId="0" applyFont="1" applyFill="1" applyBorder="1" applyAlignment="1">
      <alignment horizontal="left" vertical="center"/>
    </xf>
    <xf numFmtId="3" fontId="17" fillId="0" borderId="6" xfId="0" applyNumberFormat="1" applyFont="1" applyFill="1" applyBorder="1" applyAlignment="1">
      <alignment horizontal="right" vertical="center" wrapText="1"/>
    </xf>
    <xf numFmtId="3" fontId="22" fillId="0" borderId="6" xfId="0" applyNumberFormat="1" applyFont="1" applyFill="1" applyBorder="1" applyAlignment="1">
      <alignment horizontal="left" vertical="center"/>
    </xf>
    <xf numFmtId="3" fontId="18" fillId="0" borderId="6" xfId="0" applyNumberFormat="1" applyFont="1" applyFill="1" applyBorder="1" applyAlignment="1">
      <alignment horizontal="left" vertical="center" wrapText="1"/>
    </xf>
    <xf numFmtId="0" fontId="22" fillId="0" borderId="6" xfId="0" applyFont="1" applyFill="1" applyBorder="1" applyAlignment="1">
      <alignment horizontal="left"/>
    </xf>
    <xf numFmtId="165" fontId="24" fillId="0" borderId="6" xfId="0" applyNumberFormat="1" applyFont="1" applyFill="1" applyBorder="1" applyAlignment="1">
      <alignment horizontal="center" vertical="center" wrapText="1"/>
    </xf>
    <xf numFmtId="165" fontId="20" fillId="0" borderId="10" xfId="0" applyNumberFormat="1" applyFont="1" applyFill="1" applyBorder="1" applyAlignment="1">
      <alignment horizontal="center" vertical="center"/>
    </xf>
    <xf numFmtId="3" fontId="18" fillId="2" borderId="0" xfId="1" applyNumberFormat="1" applyFont="1" applyFill="1" applyBorder="1" applyAlignment="1">
      <alignment horizontal="left" vertical="center"/>
    </xf>
    <xf numFmtId="3" fontId="22" fillId="2" borderId="0" xfId="0" applyNumberFormat="1" applyFont="1" applyFill="1" applyBorder="1" applyAlignment="1">
      <alignment horizontal="left" vertical="center"/>
    </xf>
    <xf numFmtId="3" fontId="30" fillId="2" borderId="6" xfId="1" applyNumberFormat="1" applyFont="1" applyFill="1" applyBorder="1" applyAlignment="1" applyProtection="1">
      <alignment horizontal="right" vertical="center" wrapText="1"/>
    </xf>
    <xf numFmtId="3" fontId="20" fillId="2" borderId="6" xfId="1" applyNumberFormat="1" applyFont="1" applyFill="1" applyBorder="1" applyAlignment="1">
      <alignment horizontal="right" vertical="center" wrapText="1"/>
    </xf>
    <xf numFmtId="0" fontId="22" fillId="2" borderId="6" xfId="0" applyFont="1" applyFill="1" applyBorder="1" applyAlignment="1">
      <alignment horizontal="left" vertical="center"/>
    </xf>
    <xf numFmtId="3" fontId="21" fillId="2" borderId="6" xfId="0" applyNumberFormat="1" applyFont="1" applyFill="1" applyBorder="1" applyAlignment="1">
      <alignment horizontal="right" vertical="center" wrapText="1"/>
    </xf>
    <xf numFmtId="3" fontId="22" fillId="2" borderId="6" xfId="0" applyNumberFormat="1" applyFont="1" applyFill="1" applyBorder="1" applyAlignment="1">
      <alignment horizontal="left" vertical="center" wrapText="1"/>
    </xf>
    <xf numFmtId="0" fontId="29" fillId="3" borderId="6" xfId="3" applyFont="1" applyFill="1" applyBorder="1" applyAlignment="1">
      <alignment horizontal="right" vertical="center" wrapText="1"/>
    </xf>
    <xf numFmtId="0" fontId="17" fillId="0" borderId="37" xfId="0" applyFont="1" applyBorder="1"/>
    <xf numFmtId="0" fontId="17" fillId="0" borderId="8" xfId="0" applyFont="1" applyBorder="1" applyAlignment="1">
      <alignment horizontal="center"/>
    </xf>
    <xf numFmtId="0" fontId="32" fillId="2" borderId="0" xfId="0" applyFont="1" applyFill="1"/>
    <xf numFmtId="0" fontId="17" fillId="0" borderId="31" xfId="0" applyFont="1" applyBorder="1"/>
    <xf numFmtId="0" fontId="17" fillId="0" borderId="11" xfId="0" applyFont="1" applyBorder="1" applyAlignment="1">
      <alignment horizontal="center"/>
    </xf>
    <xf numFmtId="0" fontId="29" fillId="3" borderId="41" xfId="3" applyFont="1" applyFill="1" applyBorder="1" applyAlignment="1">
      <alignment horizontal="right" vertical="center" wrapText="1"/>
    </xf>
    <xf numFmtId="164" fontId="30" fillId="2" borderId="11" xfId="1" applyNumberFormat="1" applyFont="1" applyFill="1" applyBorder="1" applyAlignment="1" applyProtection="1">
      <alignment horizontal="right" vertical="center" wrapText="1"/>
    </xf>
    <xf numFmtId="3" fontId="30" fillId="2" borderId="11" xfId="1" applyNumberFormat="1" applyFont="1" applyFill="1" applyBorder="1" applyAlignment="1" applyProtection="1">
      <alignment horizontal="right" vertical="center" wrapText="1"/>
    </xf>
    <xf numFmtId="3" fontId="20" fillId="2" borderId="11" xfId="1" applyNumberFormat="1" applyFont="1" applyFill="1" applyBorder="1" applyAlignment="1">
      <alignment horizontal="right" vertical="center" wrapText="1"/>
    </xf>
    <xf numFmtId="3" fontId="33" fillId="2" borderId="11" xfId="1" applyNumberFormat="1" applyFont="1" applyFill="1" applyBorder="1"/>
    <xf numFmtId="3" fontId="20" fillId="0" borderId="11" xfId="0" applyNumberFormat="1" applyFont="1" applyBorder="1"/>
    <xf numFmtId="3" fontId="20" fillId="2" borderId="11" xfId="0" applyNumberFormat="1" applyFont="1" applyFill="1" applyBorder="1" applyAlignment="1">
      <alignment horizontal="right" vertical="center" wrapText="1"/>
    </xf>
    <xf numFmtId="3" fontId="25" fillId="2" borderId="11" xfId="0" applyNumberFormat="1" applyFont="1" applyFill="1" applyBorder="1" applyAlignment="1">
      <alignment horizontal="left" vertical="center" wrapText="1"/>
    </xf>
    <xf numFmtId="164" fontId="20" fillId="2" borderId="11" xfId="1" applyNumberFormat="1" applyFont="1" applyFill="1" applyBorder="1" applyAlignment="1">
      <alignment horizontal="right" vertical="center" wrapText="1"/>
    </xf>
    <xf numFmtId="0" fontId="22" fillId="0" borderId="11" xfId="0" applyFont="1" applyBorder="1" applyAlignment="1">
      <alignment horizontal="left"/>
    </xf>
    <xf numFmtId="165" fontId="17" fillId="0" borderId="11" xfId="2" applyNumberFormat="1" applyFont="1" applyBorder="1"/>
    <xf numFmtId="165" fontId="24" fillId="2" borderId="11" xfId="0" applyNumberFormat="1" applyFont="1" applyFill="1" applyBorder="1" applyAlignment="1">
      <alignment horizontal="center" vertical="center" wrapText="1"/>
    </xf>
    <xf numFmtId="165" fontId="20" fillId="2" borderId="32" xfId="0" applyNumberFormat="1" applyFont="1" applyFill="1" applyBorder="1" applyAlignment="1">
      <alignment horizontal="center" vertical="center"/>
    </xf>
    <xf numFmtId="0" fontId="17" fillId="0" borderId="0" xfId="0" applyFont="1" applyBorder="1"/>
    <xf numFmtId="0" fontId="17" fillId="0" borderId="0" xfId="0" applyFont="1" applyBorder="1" applyAlignment="1">
      <alignment horizontal="center"/>
    </xf>
    <xf numFmtId="164" fontId="26" fillId="2" borderId="0" xfId="1" applyNumberFormat="1" applyFont="1" applyFill="1" applyBorder="1" applyAlignment="1" applyProtection="1">
      <alignment horizontal="right" vertical="center" wrapText="1"/>
    </xf>
    <xf numFmtId="164" fontId="17" fillId="2" borderId="0" xfId="1" applyNumberFormat="1" applyFont="1" applyFill="1" applyBorder="1"/>
    <xf numFmtId="4" fontId="17" fillId="0" borderId="0" xfId="0" applyNumberFormat="1" applyFont="1" applyBorder="1"/>
    <xf numFmtId="164" fontId="17" fillId="2" borderId="0" xfId="1" applyNumberFormat="1" applyFont="1" applyFill="1" applyBorder="1" applyAlignment="1">
      <alignment horizontal="right" vertical="center" wrapText="1"/>
    </xf>
    <xf numFmtId="164" fontId="28" fillId="2" borderId="0" xfId="1" applyNumberFormat="1" applyFont="1" applyFill="1" applyBorder="1"/>
    <xf numFmtId="3" fontId="17" fillId="2" borderId="0" xfId="0" applyNumberFormat="1" applyFont="1" applyFill="1" applyBorder="1" applyAlignment="1">
      <alignment horizontal="right" vertical="center" wrapText="1"/>
    </xf>
    <xf numFmtId="0" fontId="22" fillId="0" borderId="0" xfId="0" applyFont="1" applyBorder="1" applyAlignment="1">
      <alignment horizontal="left"/>
    </xf>
    <xf numFmtId="165" fontId="17" fillId="0" borderId="0" xfId="2" applyNumberFormat="1" applyFont="1" applyBorder="1"/>
    <xf numFmtId="165" fontId="24" fillId="2" borderId="0" xfId="0" applyNumberFormat="1" applyFont="1" applyFill="1" applyBorder="1" applyAlignment="1">
      <alignment horizontal="center" vertical="center" wrapText="1"/>
    </xf>
    <xf numFmtId="165" fontId="20" fillId="2" borderId="0" xfId="0" applyNumberFormat="1" applyFont="1" applyFill="1" applyBorder="1" applyAlignment="1">
      <alignment horizontal="center" vertical="center"/>
    </xf>
    <xf numFmtId="0" fontId="21" fillId="2" borderId="0" xfId="0" applyFont="1" applyFill="1" applyBorder="1" applyAlignment="1">
      <alignment horizontal="center"/>
    </xf>
    <xf numFmtId="0" fontId="26" fillId="2" borderId="0" xfId="0" applyFont="1" applyFill="1" applyBorder="1" applyAlignment="1" applyProtection="1">
      <alignment horizontal="right" vertical="center" wrapText="1"/>
    </xf>
    <xf numFmtId="3" fontId="17" fillId="2" borderId="0" xfId="0" applyNumberFormat="1" applyFont="1" applyFill="1" applyBorder="1"/>
    <xf numFmtId="0" fontId="18" fillId="2" borderId="0" xfId="0" applyFont="1" applyFill="1" applyBorder="1" applyAlignment="1">
      <alignment horizontal="left" wrapText="1"/>
    </xf>
    <xf numFmtId="3" fontId="18" fillId="2" borderId="0" xfId="0" applyNumberFormat="1" applyFont="1" applyFill="1" applyBorder="1" applyAlignment="1">
      <alignment horizontal="left" wrapText="1"/>
    </xf>
    <xf numFmtId="0" fontId="18" fillId="2" borderId="0" xfId="0" applyFont="1" applyFill="1" applyBorder="1" applyAlignment="1">
      <alignment horizontal="left" vertical="top"/>
    </xf>
    <xf numFmtId="10" fontId="17" fillId="2" borderId="0" xfId="2" applyNumberFormat="1" applyFont="1" applyFill="1" applyBorder="1" applyAlignment="1">
      <alignment horizontal="center" vertical="center"/>
    </xf>
    <xf numFmtId="10" fontId="24" fillId="2" borderId="0" xfId="0" applyNumberFormat="1" applyFont="1" applyFill="1" applyBorder="1" applyAlignment="1">
      <alignment horizontal="center" vertical="center" wrapText="1"/>
    </xf>
    <xf numFmtId="165" fontId="17" fillId="2" borderId="0" xfId="0" applyNumberFormat="1" applyFont="1" applyFill="1" applyBorder="1" applyAlignment="1">
      <alignment horizontal="center" vertical="center"/>
    </xf>
    <xf numFmtId="0" fontId="17" fillId="2" borderId="0" xfId="0" applyFont="1" applyFill="1" applyBorder="1" applyAlignment="1">
      <alignment horizontal="center" vertical="center"/>
    </xf>
    <xf numFmtId="10" fontId="20" fillId="2" borderId="0" xfId="0" applyNumberFormat="1" applyFont="1" applyFill="1" applyBorder="1" applyAlignment="1">
      <alignment horizontal="center" vertical="center"/>
    </xf>
    <xf numFmtId="0" fontId="17" fillId="2" borderId="16" xfId="0" applyFont="1" applyFill="1" applyBorder="1"/>
    <xf numFmtId="0" fontId="20" fillId="2" borderId="13" xfId="0" applyFont="1" applyFill="1" applyBorder="1" applyAlignment="1">
      <alignment horizontal="right"/>
    </xf>
    <xf numFmtId="164" fontId="20" fillId="2" borderId="14" xfId="1" applyNumberFormat="1" applyFont="1" applyFill="1" applyBorder="1"/>
    <xf numFmtId="0" fontId="20" fillId="2" borderId="15" xfId="0" applyFont="1" applyFill="1" applyBorder="1"/>
    <xf numFmtId="3" fontId="20" fillId="2" borderId="14" xfId="0" applyNumberFormat="1" applyFont="1" applyFill="1" applyBorder="1"/>
    <xf numFmtId="164" fontId="20" fillId="2" borderId="27" xfId="1" applyNumberFormat="1" applyFont="1" applyFill="1" applyBorder="1" applyAlignment="1">
      <alignment horizontal="right" vertical="center" wrapText="1"/>
    </xf>
    <xf numFmtId="3" fontId="20" fillId="2" borderId="15" xfId="0" applyNumberFormat="1" applyFont="1" applyFill="1" applyBorder="1"/>
    <xf numFmtId="3" fontId="20" fillId="2" borderId="15" xfId="0" applyNumberFormat="1" applyFont="1" applyFill="1" applyBorder="1" applyAlignment="1">
      <alignment horizontal="left"/>
    </xf>
    <xf numFmtId="0" fontId="18" fillId="2" borderId="15" xfId="0" applyFont="1" applyFill="1" applyBorder="1" applyAlignment="1">
      <alignment horizontal="left" vertical="top"/>
    </xf>
    <xf numFmtId="165" fontId="20" fillId="0" borderId="13" xfId="2" applyNumberFormat="1" applyFont="1" applyBorder="1"/>
    <xf numFmtId="165" fontId="20" fillId="0" borderId="15" xfId="2" applyNumberFormat="1" applyFont="1" applyBorder="1"/>
    <xf numFmtId="165" fontId="24" fillId="2" borderId="27" xfId="0" applyNumberFormat="1" applyFont="1" applyFill="1" applyBorder="1" applyAlignment="1">
      <alignment horizontal="center" vertical="center" wrapText="1"/>
    </xf>
    <xf numFmtId="165" fontId="20" fillId="2" borderId="28" xfId="0" applyNumberFormat="1" applyFont="1" applyFill="1" applyBorder="1" applyAlignment="1">
      <alignment horizontal="center" vertical="center"/>
    </xf>
    <xf numFmtId="0" fontId="21" fillId="2" borderId="16" xfId="0" applyFont="1" applyFill="1" applyBorder="1"/>
    <xf numFmtId="15" fontId="17" fillId="2" borderId="0" xfId="0" applyNumberFormat="1" applyFont="1" applyFill="1" applyBorder="1"/>
    <xf numFmtId="0" fontId="21" fillId="2" borderId="0" xfId="0" applyFont="1" applyFill="1" applyAlignment="1">
      <alignment horizontal="left"/>
    </xf>
    <xf numFmtId="0" fontId="21" fillId="2" borderId="17" xfId="0" applyFont="1" applyFill="1" applyBorder="1"/>
    <xf numFmtId="0" fontId="23" fillId="2" borderId="24" xfId="0" applyFont="1" applyFill="1" applyBorder="1"/>
    <xf numFmtId="0" fontId="32" fillId="2" borderId="0" xfId="0" applyFont="1" applyFill="1" applyBorder="1"/>
    <xf numFmtId="3" fontId="32" fillId="2" borderId="0" xfId="0" applyNumberFormat="1" applyFont="1" applyFill="1" applyBorder="1"/>
    <xf numFmtId="4" fontId="32" fillId="2" borderId="0" xfId="0" applyNumberFormat="1" applyFont="1" applyFill="1" applyBorder="1"/>
    <xf numFmtId="0" fontId="4" fillId="0" borderId="0" xfId="0" applyFont="1" applyFill="1"/>
    <xf numFmtId="0" fontId="7" fillId="0" borderId="0" xfId="0" applyFont="1" applyFill="1"/>
    <xf numFmtId="0" fontId="4" fillId="0" borderId="0" xfId="0" applyFont="1" applyFill="1" applyAlignment="1">
      <alignment horizontal="center"/>
    </xf>
    <xf numFmtId="3" fontId="4" fillId="0" borderId="0" xfId="0" applyNumberFormat="1" applyFont="1" applyFill="1"/>
    <xf numFmtId="0" fontId="0" fillId="0" borderId="0" xfId="0" applyFont="1" applyFill="1"/>
    <xf numFmtId="0" fontId="0" fillId="0" borderId="0" xfId="0" applyFont="1" applyFill="1" applyAlignment="1">
      <alignment horizontal="center"/>
    </xf>
    <xf numFmtId="4" fontId="6" fillId="2" borderId="6" xfId="0" applyNumberFormat="1"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0" fontId="6" fillId="2" borderId="23"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0" fillId="2" borderId="6" xfId="0" applyFont="1" applyFill="1" applyBorder="1" applyAlignment="1">
      <alignment horizontal="left"/>
    </xf>
    <xf numFmtId="0" fontId="8" fillId="2" borderId="6" xfId="0" applyFont="1" applyFill="1" applyBorder="1" applyAlignment="1">
      <alignment horizontal="left" vertical="center"/>
    </xf>
    <xf numFmtId="0" fontId="4" fillId="0" borderId="11" xfId="0" applyFont="1" applyBorder="1" applyAlignment="1">
      <alignment horizontal="center"/>
    </xf>
    <xf numFmtId="164" fontId="14" fillId="2" borderId="11" xfId="1" applyNumberFormat="1" applyFont="1" applyFill="1" applyBorder="1" applyAlignment="1" applyProtection="1">
      <alignment horizontal="right" vertical="center" wrapText="1"/>
    </xf>
    <xf numFmtId="3" fontId="4" fillId="0" borderId="11" xfId="0" applyNumberFormat="1" applyFont="1" applyBorder="1"/>
    <xf numFmtId="3" fontId="4" fillId="2" borderId="11" xfId="0" applyNumberFormat="1" applyFont="1" applyFill="1" applyBorder="1" applyAlignment="1">
      <alignment horizontal="right" vertical="center" wrapText="1"/>
    </xf>
    <xf numFmtId="3" fontId="5" fillId="2" borderId="11" xfId="0" applyNumberFormat="1" applyFont="1" applyFill="1" applyBorder="1" applyAlignment="1">
      <alignment horizontal="left" vertical="center" wrapText="1"/>
    </xf>
    <xf numFmtId="165" fontId="4" fillId="0" borderId="11" xfId="2" applyNumberFormat="1" applyFont="1" applyBorder="1"/>
    <xf numFmtId="0" fontId="5" fillId="2" borderId="11" xfId="0" applyFont="1" applyFill="1" applyBorder="1" applyAlignment="1">
      <alignment horizontal="left" vertical="center"/>
    </xf>
    <xf numFmtId="3" fontId="8" fillId="2" borderId="11" xfId="0" applyNumberFormat="1" applyFont="1" applyFill="1" applyBorder="1" applyAlignment="1">
      <alignment horizontal="left" vertical="center"/>
    </xf>
    <xf numFmtId="0" fontId="8" fillId="0" borderId="11" xfId="0" applyFont="1" applyBorder="1" applyAlignment="1">
      <alignment horizontal="left"/>
    </xf>
    <xf numFmtId="0" fontId="6"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8" fillId="2" borderId="6" xfId="0" applyFont="1" applyFill="1" applyBorder="1" applyAlignment="1">
      <alignment horizontal="left" vertical="center"/>
    </xf>
    <xf numFmtId="10" fontId="6" fillId="2" borderId="3" xfId="0" applyNumberFormat="1" applyFont="1" applyFill="1" applyBorder="1" applyAlignment="1">
      <alignment horizontal="center" vertical="center" wrapText="1"/>
    </xf>
    <xf numFmtId="10" fontId="6" fillId="2" borderId="4" xfId="0" applyNumberFormat="1" applyFont="1" applyFill="1" applyBorder="1" applyAlignment="1">
      <alignment horizontal="center" vertical="center" wrapText="1"/>
    </xf>
    <xf numFmtId="10" fontId="6" fillId="2" borderId="19" xfId="0" applyNumberFormat="1" applyFont="1" applyFill="1" applyBorder="1" applyAlignment="1">
      <alignment horizontal="center" vertical="center" wrapText="1"/>
    </xf>
    <xf numFmtId="10" fontId="6" fillId="2" borderId="18" xfId="0" applyNumberFormat="1"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0" fillId="2" borderId="21" xfId="0" applyFont="1" applyFill="1" applyBorder="1" applyAlignment="1">
      <alignment horizontal="center" vertical="center" wrapText="1"/>
    </xf>
    <xf numFmtId="0" fontId="0" fillId="2" borderId="12" xfId="0" applyFont="1" applyFill="1" applyBorder="1" applyAlignment="1">
      <alignment horizontal="center" vertical="center" wrapText="1"/>
    </xf>
    <xf numFmtId="4" fontId="6" fillId="2" borderId="29" xfId="0" applyNumberFormat="1" applyFont="1" applyFill="1" applyBorder="1" applyAlignment="1">
      <alignment horizontal="center" vertical="center" wrapText="1"/>
    </xf>
    <xf numFmtId="4" fontId="6" fillId="2" borderId="6" xfId="0" applyNumberFormat="1" applyFont="1" applyFill="1" applyBorder="1" applyAlignment="1">
      <alignment horizontal="center" vertical="center" wrapText="1"/>
    </xf>
    <xf numFmtId="4" fontId="6" fillId="2" borderId="2" xfId="0" applyNumberFormat="1"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4" fontId="6" fillId="2" borderId="8" xfId="0" applyNumberFormat="1" applyFont="1" applyFill="1" applyBorder="1" applyAlignment="1">
      <alignment horizontal="center" vertical="center" wrapText="1"/>
    </xf>
    <xf numFmtId="4" fontId="6" fillId="2" borderId="9" xfId="0" applyNumberFormat="1" applyFont="1" applyFill="1" applyBorder="1" applyAlignment="1">
      <alignment horizontal="center" vertical="center" wrapText="1"/>
    </xf>
    <xf numFmtId="4" fontId="0" fillId="2" borderId="21" xfId="0" applyNumberFormat="1" applyFont="1" applyFill="1" applyBorder="1" applyAlignment="1">
      <alignment horizontal="left" vertical="center"/>
    </xf>
    <xf numFmtId="4" fontId="0" fillId="2" borderId="12" xfId="0" applyNumberFormat="1" applyFont="1" applyFill="1" applyBorder="1" applyAlignment="1">
      <alignment horizontal="left" vertical="center"/>
    </xf>
    <xf numFmtId="0" fontId="6" fillId="2" borderId="20"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5" fillId="2" borderId="6" xfId="0" applyFont="1" applyFill="1" applyBorder="1" applyAlignment="1">
      <alignment horizontal="left" wrapText="1"/>
    </xf>
    <xf numFmtId="0" fontId="0" fillId="2" borderId="6" xfId="0" applyFont="1" applyFill="1" applyBorder="1" applyAlignment="1">
      <alignment horizontal="left"/>
    </xf>
    <xf numFmtId="0" fontId="0" fillId="2" borderId="6" xfId="0" applyFont="1" applyFill="1" applyBorder="1" applyAlignment="1">
      <alignment horizontal="left" vertical="top" wrapText="1"/>
    </xf>
    <xf numFmtId="0" fontId="8" fillId="2" borderId="29" xfId="0" applyFont="1" applyFill="1" applyBorder="1" applyAlignment="1">
      <alignment horizontal="left" vertical="center"/>
    </xf>
    <xf numFmtId="165" fontId="20" fillId="0" borderId="35" xfId="2" applyNumberFormat="1" applyFont="1" applyBorder="1" applyAlignment="1">
      <alignment horizontal="center"/>
    </xf>
    <xf numFmtId="165" fontId="20" fillId="0" borderId="34" xfId="2" applyNumberFormat="1" applyFont="1" applyBorder="1" applyAlignment="1">
      <alignment horizontal="center"/>
    </xf>
    <xf numFmtId="165" fontId="20" fillId="0" borderId="36" xfId="2" applyNumberFormat="1" applyFont="1" applyBorder="1" applyAlignment="1">
      <alignment horizontal="center"/>
    </xf>
    <xf numFmtId="0" fontId="20" fillId="0" borderId="13" xfId="0" applyFont="1" applyBorder="1" applyAlignment="1">
      <alignment horizontal="left"/>
    </xf>
    <xf numFmtId="0" fontId="17" fillId="0" borderId="15" xfId="0" applyFont="1" applyBorder="1" applyAlignment="1">
      <alignment horizontal="left"/>
    </xf>
    <xf numFmtId="0" fontId="17" fillId="0" borderId="33" xfId="0" applyFont="1" applyBorder="1" applyAlignment="1">
      <alignment horizontal="left"/>
    </xf>
    <xf numFmtId="0" fontId="18" fillId="2" borderId="6" xfId="0" applyFont="1" applyFill="1" applyBorder="1" applyAlignment="1">
      <alignment horizontal="left" wrapText="1"/>
    </xf>
    <xf numFmtId="165" fontId="20" fillId="0" borderId="11" xfId="2" applyNumberFormat="1" applyFont="1" applyBorder="1" applyAlignment="1">
      <alignment horizontal="center"/>
    </xf>
    <xf numFmtId="0" fontId="20" fillId="0" borderId="15" xfId="0" applyFont="1" applyBorder="1" applyAlignment="1">
      <alignment horizontal="left"/>
    </xf>
    <xf numFmtId="0" fontId="20" fillId="0" borderId="33" xfId="0" applyFont="1" applyBorder="1" applyAlignment="1">
      <alignment horizontal="left"/>
    </xf>
    <xf numFmtId="165" fontId="20" fillId="0" borderId="6" xfId="2" applyNumberFormat="1" applyFont="1" applyBorder="1" applyAlignment="1">
      <alignment horizontal="center"/>
    </xf>
    <xf numFmtId="0" fontId="20" fillId="0" borderId="38" xfId="0" applyFont="1" applyBorder="1" applyAlignment="1">
      <alignment horizontal="left"/>
    </xf>
    <xf numFmtId="0" fontId="20" fillId="0" borderId="39" xfId="0" applyFont="1" applyBorder="1" applyAlignment="1">
      <alignment horizontal="left"/>
    </xf>
    <xf numFmtId="0" fontId="20" fillId="0" borderId="40" xfId="0" applyFont="1" applyBorder="1" applyAlignment="1">
      <alignment horizontal="left"/>
    </xf>
    <xf numFmtId="0" fontId="21" fillId="2" borderId="6" xfId="0" applyFont="1" applyFill="1" applyBorder="1" applyAlignment="1">
      <alignment horizontal="left"/>
    </xf>
    <xf numFmtId="0" fontId="20" fillId="2" borderId="2"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0" fillId="2" borderId="8"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22" fillId="2" borderId="29" xfId="0" applyFont="1" applyFill="1" applyBorder="1" applyAlignment="1">
      <alignment horizontal="left" vertical="center"/>
    </xf>
    <xf numFmtId="0" fontId="22" fillId="2" borderId="6" xfId="0" applyFont="1" applyFill="1" applyBorder="1" applyAlignment="1">
      <alignment horizontal="left" vertical="center"/>
    </xf>
    <xf numFmtId="10" fontId="20" fillId="2" borderId="3" xfId="0" applyNumberFormat="1" applyFont="1" applyFill="1" applyBorder="1" applyAlignment="1">
      <alignment horizontal="center" vertical="center" wrapText="1"/>
    </xf>
    <xf numFmtId="10" fontId="20" fillId="2" borderId="4" xfId="0" applyNumberFormat="1" applyFont="1" applyFill="1" applyBorder="1" applyAlignment="1">
      <alignment horizontal="center" vertical="center" wrapText="1"/>
    </xf>
    <xf numFmtId="10" fontId="20" fillId="2" borderId="19" xfId="0" applyNumberFormat="1" applyFont="1" applyFill="1" applyBorder="1" applyAlignment="1">
      <alignment horizontal="center" vertical="center" wrapText="1"/>
    </xf>
    <xf numFmtId="10" fontId="20" fillId="2" borderId="18" xfId="0" applyNumberFormat="1" applyFont="1" applyFill="1" applyBorder="1" applyAlignment="1">
      <alignment horizontal="center" vertical="center" wrapText="1"/>
    </xf>
    <xf numFmtId="0" fontId="4" fillId="2" borderId="6" xfId="0" applyFont="1" applyFill="1" applyBorder="1" applyAlignment="1">
      <alignment horizontal="left" wrapText="1"/>
    </xf>
    <xf numFmtId="0" fontId="23" fillId="2" borderId="13" xfId="0" applyFont="1" applyFill="1" applyBorder="1" applyAlignment="1">
      <alignment horizontal="left"/>
    </xf>
    <xf numFmtId="0" fontId="23" fillId="2" borderId="15" xfId="0" applyFont="1" applyFill="1" applyBorder="1" applyAlignment="1">
      <alignment horizontal="left"/>
    </xf>
    <xf numFmtId="0" fontId="23" fillId="2" borderId="33" xfId="0" applyFont="1" applyFill="1" applyBorder="1" applyAlignment="1">
      <alignment horizontal="left"/>
    </xf>
    <xf numFmtId="0" fontId="20" fillId="2" borderId="21" xfId="0" applyFont="1" applyFill="1" applyBorder="1" applyAlignment="1">
      <alignment horizontal="center" vertical="center" wrapText="1"/>
    </xf>
    <xf numFmtId="0" fontId="20" fillId="2" borderId="12" xfId="0" applyFont="1" applyFill="1" applyBorder="1" applyAlignment="1">
      <alignment horizontal="center" vertical="center" wrapText="1"/>
    </xf>
    <xf numFmtId="0" fontId="21" fillId="2" borderId="21" xfId="0" applyFont="1" applyFill="1" applyBorder="1" applyAlignment="1">
      <alignment horizontal="center" vertical="center" wrapText="1"/>
    </xf>
    <xf numFmtId="0" fontId="21" fillId="2" borderId="12" xfId="0" applyFont="1" applyFill="1" applyBorder="1" applyAlignment="1">
      <alignment horizontal="center" vertical="center" wrapText="1"/>
    </xf>
    <xf numFmtId="4" fontId="20" fillId="2" borderId="29" xfId="0" applyNumberFormat="1" applyFont="1" applyFill="1" applyBorder="1" applyAlignment="1">
      <alignment horizontal="center" vertical="center" wrapText="1"/>
    </xf>
    <xf numFmtId="4" fontId="20" fillId="2" borderId="6" xfId="0" applyNumberFormat="1" applyFont="1" applyFill="1" applyBorder="1" applyAlignment="1">
      <alignment horizontal="center" vertical="center" wrapText="1"/>
    </xf>
    <xf numFmtId="4" fontId="20" fillId="2" borderId="2" xfId="0" applyNumberFormat="1" applyFont="1" applyFill="1" applyBorder="1" applyAlignment="1">
      <alignment horizontal="center" vertical="center" wrapText="1"/>
    </xf>
    <xf numFmtId="4" fontId="20" fillId="2" borderId="1" xfId="0" applyNumberFormat="1" applyFont="1" applyFill="1" applyBorder="1" applyAlignment="1">
      <alignment horizontal="center" vertical="center" wrapText="1"/>
    </xf>
    <xf numFmtId="4" fontId="20" fillId="2" borderId="8" xfId="0" applyNumberFormat="1" applyFont="1" applyFill="1" applyBorder="1" applyAlignment="1">
      <alignment horizontal="center" vertical="center" wrapText="1"/>
    </xf>
    <xf numFmtId="4" fontId="20" fillId="2" borderId="9" xfId="0" applyNumberFormat="1" applyFont="1" applyFill="1" applyBorder="1" applyAlignment="1">
      <alignment horizontal="center" vertical="center" wrapText="1"/>
    </xf>
    <xf numFmtId="4" fontId="21" fillId="2" borderId="21" xfId="0" applyNumberFormat="1" applyFont="1" applyFill="1" applyBorder="1" applyAlignment="1">
      <alignment horizontal="left" vertical="center"/>
    </xf>
    <xf numFmtId="4" fontId="21" fillId="2" borderId="12" xfId="0" applyNumberFormat="1" applyFont="1" applyFill="1" applyBorder="1" applyAlignment="1">
      <alignment horizontal="left" vertical="center"/>
    </xf>
    <xf numFmtId="0" fontId="20" fillId="2" borderId="20" xfId="0" applyFont="1" applyFill="1" applyBorder="1" applyAlignment="1">
      <alignment horizontal="center" vertical="center" wrapText="1"/>
    </xf>
    <xf numFmtId="0" fontId="20" fillId="2" borderId="23" xfId="0" applyFont="1" applyFill="1" applyBorder="1" applyAlignment="1">
      <alignment horizontal="center" vertical="center" wrapText="1"/>
    </xf>
    <xf numFmtId="0" fontId="23" fillId="2" borderId="21" xfId="0" applyFont="1" applyFill="1" applyBorder="1" applyAlignment="1">
      <alignment horizontal="center" vertical="center" wrapText="1"/>
    </xf>
    <xf numFmtId="0" fontId="23" fillId="2" borderId="22" xfId="0" applyFont="1" applyFill="1" applyBorder="1" applyAlignment="1">
      <alignment horizontal="center" vertical="center" wrapText="1"/>
    </xf>
    <xf numFmtId="0" fontId="20" fillId="2" borderId="22" xfId="0" applyFont="1" applyFill="1" applyBorder="1" applyAlignment="1">
      <alignment horizontal="center" vertical="center" wrapText="1"/>
    </xf>
  </cellXfs>
  <cellStyles count="9">
    <cellStyle name="Comma" xfId="1" builtinId="3"/>
    <cellStyle name="Comma 2" xfId="5"/>
    <cellStyle name="Normal" xfId="0" builtinId="0"/>
    <cellStyle name="Normal 18" xfId="4"/>
    <cellStyle name="Normal 2" xfId="3"/>
    <cellStyle name="Normal 2 2" xfId="7"/>
    <cellStyle name="Normal 2 3" xfId="6"/>
    <cellStyle name="Normal 4" xfId="8"/>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31749</xdr:colOff>
      <xdr:row>0</xdr:row>
      <xdr:rowOff>31751</xdr:rowOff>
    </xdr:from>
    <xdr:to>
      <xdr:col>3</xdr:col>
      <xdr:colOff>3079750</xdr:colOff>
      <xdr:row>1</xdr:row>
      <xdr:rowOff>188306</xdr:rowOff>
    </xdr:to>
    <xdr:pic>
      <xdr:nvPicPr>
        <xdr:cNvPr id="4" name="Picture 3">
          <a:extLst>
            <a:ext uri="{FF2B5EF4-FFF2-40B4-BE49-F238E27FC236}">
              <a16:creationId xmlns:a16="http://schemas.microsoft.com/office/drawing/2014/main" id="{54CDB22E-A5F5-4039-912C-7369B5A9DAD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6416" y="31751"/>
          <a:ext cx="4243917" cy="91855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52917</xdr:colOff>
      <xdr:row>0</xdr:row>
      <xdr:rowOff>42332</xdr:rowOff>
    </xdr:from>
    <xdr:to>
      <xdr:col>3</xdr:col>
      <xdr:colOff>3016251</xdr:colOff>
      <xdr:row>1</xdr:row>
      <xdr:rowOff>198887</xdr:rowOff>
    </xdr:to>
    <xdr:pic>
      <xdr:nvPicPr>
        <xdr:cNvPr id="4" name="Picture 3">
          <a:extLst>
            <a:ext uri="{FF2B5EF4-FFF2-40B4-BE49-F238E27FC236}">
              <a16:creationId xmlns:a16="http://schemas.microsoft.com/office/drawing/2014/main" id="{6F5BC131-BAC0-4FAE-8156-4187523B154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917" y="42332"/>
          <a:ext cx="4243917" cy="91855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21166</xdr:colOff>
      <xdr:row>0</xdr:row>
      <xdr:rowOff>52917</xdr:rowOff>
    </xdr:from>
    <xdr:to>
      <xdr:col>3</xdr:col>
      <xdr:colOff>3069167</xdr:colOff>
      <xdr:row>1</xdr:row>
      <xdr:rowOff>209472</xdr:rowOff>
    </xdr:to>
    <xdr:pic>
      <xdr:nvPicPr>
        <xdr:cNvPr id="5" name="Picture 4">
          <a:extLst>
            <a:ext uri="{FF2B5EF4-FFF2-40B4-BE49-F238E27FC236}">
              <a16:creationId xmlns:a16="http://schemas.microsoft.com/office/drawing/2014/main" id="{F6025A1E-171C-4686-8D81-898B6D7D53E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833" y="52917"/>
          <a:ext cx="4243917" cy="91855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6"/>
  <sheetViews>
    <sheetView zoomScale="90" zoomScaleNormal="90" workbookViewId="0">
      <pane xSplit="4" topLeftCell="E1" activePane="topRight" state="frozen"/>
      <selection pane="topRight" activeCell="F132" sqref="F132"/>
    </sheetView>
  </sheetViews>
  <sheetFormatPr defaultColWidth="9.28515625" defaultRowHeight="17.25" x14ac:dyDescent="0.25"/>
  <cols>
    <col min="1" max="1" width="1.28515625" style="12" customWidth="1"/>
    <col min="2" max="2" width="8.28515625" style="71" customWidth="1"/>
    <col min="3" max="3" width="9.7109375" style="14" customWidth="1"/>
    <col min="4" max="4" width="53.28515625" style="12" customWidth="1"/>
    <col min="5" max="5" width="12.28515625" style="12" customWidth="1"/>
    <col min="6" max="6" width="11.42578125" style="12" customWidth="1"/>
    <col min="7" max="7" width="12" style="12" customWidth="1"/>
    <col min="8" max="8" width="14.7109375" style="12" customWidth="1"/>
    <col min="9" max="9" width="12.7109375" style="12" customWidth="1"/>
    <col min="10" max="10" width="1.7109375" style="12" customWidth="1"/>
    <col min="11" max="11" width="12.7109375" style="15" customWidth="1"/>
    <col min="12" max="12" width="7.42578125" style="15" customWidth="1"/>
    <col min="13" max="13" width="1.42578125" style="16" customWidth="1"/>
    <col min="14" max="14" width="12.7109375" style="15" customWidth="1"/>
    <col min="15" max="15" width="7.7109375" style="15" customWidth="1"/>
    <col min="16" max="16" width="3" style="17" customWidth="1"/>
    <col min="17" max="17" width="12.7109375" style="15" customWidth="1"/>
    <col min="18" max="18" width="7.42578125" style="15" customWidth="1"/>
    <col min="19" max="19" width="2.7109375" style="91" bestFit="1" customWidth="1"/>
    <col min="20" max="20" width="11" style="12" customWidth="1"/>
    <col min="21" max="21" width="10.7109375" style="18" customWidth="1"/>
    <col min="22" max="22" width="11.28515625" style="12" customWidth="1"/>
    <col min="23" max="23" width="11.28515625" style="18" customWidth="1"/>
    <col min="24" max="24" width="10.7109375" style="12" customWidth="1"/>
    <col min="25" max="25" width="11.28515625" style="18" customWidth="1"/>
    <col min="26" max="26" width="10.7109375" style="12" customWidth="1"/>
    <col min="27" max="27" width="14.42578125" style="12" customWidth="1"/>
    <col min="28" max="28" width="11.42578125" style="12" customWidth="1"/>
    <col min="29" max="29" width="11.28515625" style="12" customWidth="1"/>
    <col min="30" max="30" width="11.28515625" style="19" customWidth="1"/>
    <col min="31" max="16384" width="9.28515625" style="12"/>
  </cols>
  <sheetData>
    <row r="1" spans="1:31" s="1" customFormat="1" ht="60" customHeight="1" thickBot="1" x14ac:dyDescent="0.3">
      <c r="A1" s="140"/>
      <c r="B1" s="141"/>
      <c r="C1" s="142"/>
      <c r="D1" s="143"/>
      <c r="E1" s="3"/>
      <c r="F1" s="3"/>
      <c r="G1" s="4"/>
      <c r="H1" s="4"/>
      <c r="I1" s="5"/>
      <c r="K1" s="4"/>
      <c r="L1" s="6"/>
      <c r="M1" s="7"/>
      <c r="N1" s="5"/>
      <c r="O1" s="8"/>
      <c r="P1" s="9"/>
      <c r="Q1" s="6"/>
      <c r="R1" s="6"/>
      <c r="S1" s="92"/>
      <c r="T1" s="52"/>
      <c r="U1" s="103"/>
      <c r="V1" s="104"/>
      <c r="W1" s="103"/>
      <c r="X1" s="52"/>
      <c r="Y1" s="103"/>
      <c r="Z1" s="52"/>
      <c r="AA1" s="52"/>
      <c r="AB1" s="52"/>
      <c r="AC1" s="52"/>
      <c r="AD1" s="11"/>
    </row>
    <row r="2" spans="1:31" s="1" customFormat="1" ht="18.75" x14ac:dyDescent="0.3">
      <c r="A2" s="339"/>
      <c r="B2" s="340" t="s">
        <v>148</v>
      </c>
      <c r="C2" s="341"/>
      <c r="D2" s="339"/>
      <c r="E2" s="342"/>
      <c r="F2" s="5"/>
      <c r="G2" s="5"/>
      <c r="H2" s="5"/>
      <c r="I2" s="5"/>
      <c r="K2" s="6"/>
      <c r="L2" s="6"/>
      <c r="M2" s="7"/>
      <c r="N2" s="6"/>
      <c r="O2" s="6"/>
      <c r="P2" s="9"/>
      <c r="Q2" s="6"/>
      <c r="R2" s="6"/>
      <c r="S2" s="92"/>
      <c r="U2" s="10"/>
      <c r="W2" s="10"/>
      <c r="X2" s="102"/>
      <c r="Y2" s="10"/>
      <c r="AA2" s="101"/>
      <c r="AB2" s="101"/>
      <c r="AD2" s="11"/>
    </row>
    <row r="3" spans="1:31" ht="7.15" customHeight="1" thickBot="1" x14ac:dyDescent="0.3">
      <c r="A3" s="343"/>
      <c r="B3" s="343"/>
      <c r="C3" s="344"/>
      <c r="D3" s="343"/>
      <c r="E3" s="343"/>
    </row>
    <row r="4" spans="1:31" s="21" customFormat="1" ht="21.6" customHeight="1" x14ac:dyDescent="0.25">
      <c r="A4" s="20"/>
      <c r="B4" s="382" t="s">
        <v>0</v>
      </c>
      <c r="C4" s="384" t="s">
        <v>1</v>
      </c>
      <c r="D4" s="370" t="s">
        <v>2</v>
      </c>
      <c r="E4" s="370" t="s">
        <v>126</v>
      </c>
      <c r="F4" s="370" t="s">
        <v>3</v>
      </c>
      <c r="G4" s="370" t="s">
        <v>4</v>
      </c>
      <c r="H4" s="370" t="s">
        <v>5</v>
      </c>
      <c r="I4" s="370" t="s">
        <v>6</v>
      </c>
      <c r="J4" s="372"/>
      <c r="K4" s="374" t="s">
        <v>7</v>
      </c>
      <c r="L4" s="374"/>
      <c r="M4" s="77"/>
      <c r="N4" s="376" t="s">
        <v>8</v>
      </c>
      <c r="O4" s="377"/>
      <c r="P4" s="380"/>
      <c r="Q4" s="361" t="s">
        <v>9</v>
      </c>
      <c r="R4" s="362"/>
      <c r="S4" s="365"/>
      <c r="T4" s="366" t="s">
        <v>160</v>
      </c>
      <c r="U4" s="367"/>
      <c r="V4" s="367"/>
      <c r="W4" s="367"/>
      <c r="X4" s="367"/>
      <c r="Y4" s="367"/>
      <c r="Z4" s="368"/>
      <c r="AA4" s="366" t="s">
        <v>161</v>
      </c>
      <c r="AB4" s="367"/>
      <c r="AC4" s="367"/>
      <c r="AD4" s="369"/>
    </row>
    <row r="5" spans="1:31" s="21" customFormat="1" ht="92.25" customHeight="1" x14ac:dyDescent="0.25">
      <c r="A5" s="20"/>
      <c r="B5" s="383"/>
      <c r="C5" s="385"/>
      <c r="D5" s="386"/>
      <c r="E5" s="371"/>
      <c r="F5" s="371"/>
      <c r="G5" s="371"/>
      <c r="H5" s="371"/>
      <c r="I5" s="371"/>
      <c r="J5" s="373"/>
      <c r="K5" s="375"/>
      <c r="L5" s="375"/>
      <c r="M5" s="22"/>
      <c r="N5" s="378"/>
      <c r="O5" s="379"/>
      <c r="P5" s="381"/>
      <c r="Q5" s="363"/>
      <c r="R5" s="364"/>
      <c r="S5" s="365"/>
      <c r="T5" s="23" t="s">
        <v>12</v>
      </c>
      <c r="U5" s="24" t="s">
        <v>13</v>
      </c>
      <c r="V5" s="23" t="s">
        <v>119</v>
      </c>
      <c r="W5" s="24" t="s">
        <v>14</v>
      </c>
      <c r="X5" s="23" t="s">
        <v>15</v>
      </c>
      <c r="Y5" s="24" t="s">
        <v>16</v>
      </c>
      <c r="Z5" s="25" t="s">
        <v>120</v>
      </c>
      <c r="AA5" s="23" t="s">
        <v>17</v>
      </c>
      <c r="AB5" s="23" t="s">
        <v>18</v>
      </c>
      <c r="AC5" s="23" t="s">
        <v>19</v>
      </c>
      <c r="AD5" s="26" t="s">
        <v>20</v>
      </c>
    </row>
    <row r="6" spans="1:31" s="21" customFormat="1" ht="20.65" customHeight="1" x14ac:dyDescent="0.25">
      <c r="A6" s="20"/>
      <c r="B6" s="75"/>
      <c r="C6" s="78"/>
      <c r="D6" s="79"/>
      <c r="E6" s="27"/>
      <c r="F6" s="27"/>
      <c r="G6" s="28"/>
      <c r="H6" s="27"/>
      <c r="I6" s="27"/>
      <c r="J6" s="27"/>
      <c r="K6" s="76" t="s">
        <v>21</v>
      </c>
      <c r="L6" s="76" t="s">
        <v>22</v>
      </c>
      <c r="M6" s="29"/>
      <c r="N6" s="76" t="s">
        <v>21</v>
      </c>
      <c r="O6" s="76" t="s">
        <v>23</v>
      </c>
      <c r="P6" s="30"/>
      <c r="Q6" s="76" t="s">
        <v>21</v>
      </c>
      <c r="R6" s="76" t="s">
        <v>23</v>
      </c>
      <c r="S6" s="93"/>
      <c r="T6" s="31" t="s">
        <v>24</v>
      </c>
      <c r="U6" s="32" t="s">
        <v>24</v>
      </c>
      <c r="V6" s="31" t="s">
        <v>24</v>
      </c>
      <c r="W6" s="32" t="s">
        <v>24</v>
      </c>
      <c r="X6" s="31" t="s">
        <v>24</v>
      </c>
      <c r="Y6" s="32" t="s">
        <v>24</v>
      </c>
      <c r="Z6" s="33" t="s">
        <v>24</v>
      </c>
      <c r="AA6" s="31" t="s">
        <v>24</v>
      </c>
      <c r="AB6" s="31" t="s">
        <v>24</v>
      </c>
      <c r="AC6" s="31" t="s">
        <v>24</v>
      </c>
      <c r="AD6" s="34" t="s">
        <v>24</v>
      </c>
    </row>
    <row r="7" spans="1:31" s="21" customFormat="1" x14ac:dyDescent="0.25">
      <c r="A7" s="20"/>
      <c r="B7" s="85">
        <v>522</v>
      </c>
      <c r="C7" s="105">
        <v>9</v>
      </c>
      <c r="D7" s="74" t="s">
        <v>25</v>
      </c>
      <c r="E7" s="42">
        <v>1394</v>
      </c>
      <c r="F7" s="42">
        <v>0</v>
      </c>
      <c r="G7" s="42">
        <v>186</v>
      </c>
      <c r="H7" s="42">
        <v>2620</v>
      </c>
      <c r="I7" s="42">
        <v>2698</v>
      </c>
      <c r="J7" s="36"/>
      <c r="K7" s="107">
        <v>1230.05</v>
      </c>
      <c r="L7" s="37">
        <f>K7*1000/I7</f>
        <v>455.91178650852481</v>
      </c>
      <c r="M7" s="38"/>
      <c r="N7" s="107">
        <v>196.56</v>
      </c>
      <c r="O7" s="37">
        <f t="shared" ref="O7:O34" si="0">N7*1000/I7</f>
        <v>72.853965900667163</v>
      </c>
      <c r="P7" s="38"/>
      <c r="Q7" s="107">
        <v>1033.49</v>
      </c>
      <c r="R7" s="37">
        <f t="shared" ref="R7:R34" si="1">Q7*1000/I7</f>
        <v>383.05782060785765</v>
      </c>
      <c r="S7" s="99"/>
      <c r="T7" s="90">
        <v>7.3463573463573462E-2</v>
      </c>
      <c r="U7" s="90">
        <v>0</v>
      </c>
      <c r="V7" s="90">
        <v>1.0175010175010176E-3</v>
      </c>
      <c r="W7" s="90">
        <v>0.90664428164428168</v>
      </c>
      <c r="X7" s="90">
        <v>0</v>
      </c>
      <c r="Y7" s="90">
        <v>1.8874643874643875E-2</v>
      </c>
      <c r="Z7" s="33">
        <f t="shared" ref="Z7:Z34" si="2">N7/K7</f>
        <v>0.1597983821795862</v>
      </c>
      <c r="AA7" s="90">
        <v>0</v>
      </c>
      <c r="AB7" s="90">
        <v>0</v>
      </c>
      <c r="AC7" s="90">
        <v>1</v>
      </c>
      <c r="AD7" s="40">
        <f t="shared" ref="AD7:AD34" si="3">Q7/K7</f>
        <v>0.8402016178204138</v>
      </c>
    </row>
    <row r="8" spans="1:31" s="21" customFormat="1" ht="17.25" customHeight="1" x14ac:dyDescent="0.25">
      <c r="A8" s="20"/>
      <c r="B8" s="85">
        <v>173</v>
      </c>
      <c r="C8" s="105">
        <v>9</v>
      </c>
      <c r="D8" s="74" t="s">
        <v>149</v>
      </c>
      <c r="E8" s="42">
        <v>3453</v>
      </c>
      <c r="F8" s="42">
        <v>0</v>
      </c>
      <c r="G8" s="42">
        <v>2345</v>
      </c>
      <c r="H8" s="42">
        <v>2351</v>
      </c>
      <c r="I8" s="42">
        <v>3328</v>
      </c>
      <c r="J8" s="36"/>
      <c r="K8" s="107">
        <v>1618.8785489467011</v>
      </c>
      <c r="L8" s="37">
        <f t="shared" ref="L8:L34" si="4">K8*1000/I8</f>
        <v>486.44187167869626</v>
      </c>
      <c r="M8" s="49"/>
      <c r="N8" s="107">
        <v>574.74283915736089</v>
      </c>
      <c r="O8" s="37">
        <f t="shared" si="0"/>
        <v>172.69917041988006</v>
      </c>
      <c r="P8" s="137">
        <v>6</v>
      </c>
      <c r="Q8" s="107">
        <v>1044.1357097893404</v>
      </c>
      <c r="R8" s="37">
        <f t="shared" si="1"/>
        <v>313.74270125881623</v>
      </c>
      <c r="S8" s="135"/>
      <c r="T8" s="90">
        <v>2.253181617536321E-2</v>
      </c>
      <c r="U8" s="90">
        <v>2.6968583067037047E-2</v>
      </c>
      <c r="V8" s="90">
        <v>0</v>
      </c>
      <c r="W8" s="90">
        <v>0.92798518366808624</v>
      </c>
      <c r="X8" s="90">
        <v>0</v>
      </c>
      <c r="Y8" s="90">
        <v>2.251441708951351E-2</v>
      </c>
      <c r="Z8" s="33">
        <f t="shared" si="2"/>
        <v>0.3550252979331332</v>
      </c>
      <c r="AA8" s="90">
        <v>0</v>
      </c>
      <c r="AB8" s="90">
        <v>9.0313930570409765E-3</v>
      </c>
      <c r="AC8" s="90">
        <v>0.99096860694295896</v>
      </c>
      <c r="AD8" s="40">
        <f t="shared" si="3"/>
        <v>0.64497470206686691</v>
      </c>
    </row>
    <row r="9" spans="1:31" s="21" customFormat="1" x14ac:dyDescent="0.25">
      <c r="A9" s="20"/>
      <c r="B9" s="85">
        <v>975</v>
      </c>
      <c r="C9" s="105">
        <v>7</v>
      </c>
      <c r="D9" s="74" t="s">
        <v>26</v>
      </c>
      <c r="E9" s="42">
        <v>224</v>
      </c>
      <c r="F9" s="42">
        <v>0</v>
      </c>
      <c r="G9" s="42">
        <v>0</v>
      </c>
      <c r="H9" s="42">
        <v>454</v>
      </c>
      <c r="I9" s="42">
        <v>454</v>
      </c>
      <c r="J9" s="36"/>
      <c r="K9" s="107">
        <v>140.69999999999999</v>
      </c>
      <c r="L9" s="37">
        <f t="shared" si="4"/>
        <v>309.91189427312776</v>
      </c>
      <c r="M9" s="38"/>
      <c r="N9" s="107">
        <v>34.97</v>
      </c>
      <c r="O9" s="37">
        <f t="shared" si="0"/>
        <v>77.026431718061673</v>
      </c>
      <c r="P9" s="49"/>
      <c r="Q9" s="107">
        <v>105.73</v>
      </c>
      <c r="R9" s="37">
        <f t="shared" si="1"/>
        <v>232.88546255506608</v>
      </c>
      <c r="S9" s="100">
        <v>3</v>
      </c>
      <c r="T9" s="90">
        <v>7.14898484415213E-2</v>
      </c>
      <c r="U9" s="90">
        <v>0</v>
      </c>
      <c r="V9" s="90">
        <v>0</v>
      </c>
      <c r="W9" s="90">
        <v>0.92851015155847871</v>
      </c>
      <c r="X9" s="90">
        <v>0</v>
      </c>
      <c r="Y9" s="90">
        <v>0</v>
      </c>
      <c r="Z9" s="33">
        <f t="shared" si="2"/>
        <v>0.24854299928926796</v>
      </c>
      <c r="AA9" s="90">
        <v>0</v>
      </c>
      <c r="AB9" s="90">
        <v>0</v>
      </c>
      <c r="AC9" s="90">
        <v>1</v>
      </c>
      <c r="AD9" s="40">
        <f t="shared" si="3"/>
        <v>0.75145700071073218</v>
      </c>
    </row>
    <row r="10" spans="1:31" s="21" customFormat="1" x14ac:dyDescent="0.25">
      <c r="A10" s="20"/>
      <c r="B10" s="85">
        <v>524</v>
      </c>
      <c r="C10" s="105">
        <v>5</v>
      </c>
      <c r="D10" s="74" t="s">
        <v>129</v>
      </c>
      <c r="E10" s="42">
        <v>3678</v>
      </c>
      <c r="F10" s="42">
        <v>426</v>
      </c>
      <c r="G10" s="42">
        <v>127</v>
      </c>
      <c r="H10" s="42">
        <v>8795</v>
      </c>
      <c r="I10" s="42">
        <v>8848</v>
      </c>
      <c r="J10" s="46"/>
      <c r="K10" s="107">
        <v>3659.14</v>
      </c>
      <c r="L10" s="37">
        <f t="shared" si="4"/>
        <v>413.55560578661846</v>
      </c>
      <c r="M10" s="49"/>
      <c r="N10" s="107">
        <v>1063.1300000000001</v>
      </c>
      <c r="O10" s="37">
        <f t="shared" si="0"/>
        <v>120.15483725135624</v>
      </c>
      <c r="P10" s="47"/>
      <c r="Q10" s="107">
        <v>2596.0099999999998</v>
      </c>
      <c r="R10" s="37">
        <f t="shared" si="1"/>
        <v>293.40076853526216</v>
      </c>
      <c r="S10" s="98">
        <v>1</v>
      </c>
      <c r="T10" s="90">
        <v>4.558238409225588E-2</v>
      </c>
      <c r="U10" s="90">
        <v>0</v>
      </c>
      <c r="V10" s="90">
        <v>0.18510436164909275</v>
      </c>
      <c r="W10" s="90">
        <v>0.65097401070424121</v>
      </c>
      <c r="X10" s="90">
        <v>0.11833924355441008</v>
      </c>
      <c r="Y10" s="90">
        <v>0</v>
      </c>
      <c r="Z10" s="33">
        <f t="shared" si="2"/>
        <v>0.29054094677984449</v>
      </c>
      <c r="AA10" s="90">
        <v>0</v>
      </c>
      <c r="AB10" s="90">
        <v>4.0754850713209893E-3</v>
      </c>
      <c r="AC10" s="90">
        <v>0.99592451492867906</v>
      </c>
      <c r="AD10" s="40">
        <f t="shared" si="3"/>
        <v>0.70945905322015557</v>
      </c>
    </row>
    <row r="11" spans="1:31" s="21" customFormat="1" x14ac:dyDescent="0.25">
      <c r="A11" s="20"/>
      <c r="B11" s="85">
        <v>709</v>
      </c>
      <c r="C11" s="105">
        <v>8</v>
      </c>
      <c r="D11" s="74" t="s">
        <v>150</v>
      </c>
      <c r="E11" s="42">
        <v>730</v>
      </c>
      <c r="F11" s="42">
        <v>0</v>
      </c>
      <c r="G11" s="42">
        <v>0</v>
      </c>
      <c r="H11" s="42">
        <v>1013</v>
      </c>
      <c r="I11" s="42">
        <v>1013</v>
      </c>
      <c r="J11" s="36"/>
      <c r="K11" s="107">
        <v>414.71</v>
      </c>
      <c r="L11" s="37">
        <f t="shared" si="4"/>
        <v>409.38795656465942</v>
      </c>
      <c r="M11" s="38"/>
      <c r="N11" s="107">
        <v>128.56</v>
      </c>
      <c r="O11" s="37">
        <f t="shared" si="0"/>
        <v>126.9101678183613</v>
      </c>
      <c r="P11" s="47"/>
      <c r="Q11" s="107">
        <v>286.14999999999998</v>
      </c>
      <c r="R11" s="37">
        <f t="shared" si="1"/>
        <v>282.47778874629813</v>
      </c>
      <c r="S11" s="100">
        <v>2</v>
      </c>
      <c r="T11" s="90">
        <v>4.3403858120721839E-2</v>
      </c>
      <c r="U11" s="90">
        <v>0</v>
      </c>
      <c r="V11" s="90">
        <v>0</v>
      </c>
      <c r="W11" s="90">
        <v>0.69212818917237084</v>
      </c>
      <c r="X11" s="90">
        <v>0.26446795270690726</v>
      </c>
      <c r="Y11" s="90">
        <v>0</v>
      </c>
      <c r="Z11" s="33">
        <f t="shared" si="2"/>
        <v>0.30999975886764247</v>
      </c>
      <c r="AA11" s="90">
        <v>0</v>
      </c>
      <c r="AB11" s="90">
        <v>6.9893412545867558E-3</v>
      </c>
      <c r="AC11" s="90">
        <v>0.99301065874541328</v>
      </c>
      <c r="AD11" s="40">
        <f t="shared" si="3"/>
        <v>0.69000024113235758</v>
      </c>
    </row>
    <row r="12" spans="1:31" s="21" customFormat="1" x14ac:dyDescent="0.25">
      <c r="A12" s="20"/>
      <c r="B12" s="85">
        <v>279</v>
      </c>
      <c r="C12" s="105">
        <v>9</v>
      </c>
      <c r="D12" s="74" t="s">
        <v>27</v>
      </c>
      <c r="E12" s="42">
        <v>3048</v>
      </c>
      <c r="F12" s="42">
        <v>45</v>
      </c>
      <c r="G12" s="42">
        <v>0</v>
      </c>
      <c r="H12" s="42">
        <v>7353</v>
      </c>
      <c r="I12" s="42">
        <v>7353</v>
      </c>
      <c r="J12" s="36"/>
      <c r="K12" s="107">
        <v>2753.61</v>
      </c>
      <c r="L12" s="37">
        <f t="shared" si="4"/>
        <v>374.48796409628721</v>
      </c>
      <c r="M12" s="38"/>
      <c r="N12" s="107">
        <v>947.97</v>
      </c>
      <c r="O12" s="37">
        <f t="shared" si="0"/>
        <v>128.92288861689107</v>
      </c>
      <c r="P12" s="47"/>
      <c r="Q12" s="107">
        <v>1805.64</v>
      </c>
      <c r="R12" s="37">
        <f t="shared" si="1"/>
        <v>245.56507547939617</v>
      </c>
      <c r="S12" s="99"/>
      <c r="T12" s="90">
        <v>4.2743968690992333E-2</v>
      </c>
      <c r="U12" s="90">
        <v>0</v>
      </c>
      <c r="V12" s="90">
        <v>4.5360085234764811E-3</v>
      </c>
      <c r="W12" s="90">
        <v>0.95231916621834023</v>
      </c>
      <c r="X12" s="90">
        <v>0</v>
      </c>
      <c r="Y12" s="90">
        <v>4.0085656719094487E-4</v>
      </c>
      <c r="Z12" s="33">
        <f t="shared" si="2"/>
        <v>0.34426443831915193</v>
      </c>
      <c r="AA12" s="90">
        <v>0</v>
      </c>
      <c r="AB12" s="90">
        <v>0</v>
      </c>
      <c r="AC12" s="90">
        <v>1</v>
      </c>
      <c r="AD12" s="40">
        <f t="shared" si="3"/>
        <v>0.65573556168084801</v>
      </c>
    </row>
    <row r="13" spans="1:31" s="21" customFormat="1" x14ac:dyDescent="0.25">
      <c r="A13" s="20"/>
      <c r="B13" s="85">
        <v>711</v>
      </c>
      <c r="C13" s="105">
        <v>7</v>
      </c>
      <c r="D13" s="74" t="s">
        <v>28</v>
      </c>
      <c r="E13" s="42">
        <v>1574</v>
      </c>
      <c r="F13" s="42">
        <v>370</v>
      </c>
      <c r="G13" s="42">
        <v>194</v>
      </c>
      <c r="H13" s="42">
        <v>3881</v>
      </c>
      <c r="I13" s="42">
        <v>3962</v>
      </c>
      <c r="J13" s="36"/>
      <c r="K13" s="107">
        <v>1180.6199999999999</v>
      </c>
      <c r="L13" s="37">
        <f t="shared" si="4"/>
        <v>297.98586572438165</v>
      </c>
      <c r="M13" s="38"/>
      <c r="N13" s="107">
        <v>497.95</v>
      </c>
      <c r="O13" s="37">
        <f t="shared" si="0"/>
        <v>125.68147400302877</v>
      </c>
      <c r="P13" s="47"/>
      <c r="Q13" s="107">
        <v>682.67</v>
      </c>
      <c r="R13" s="37">
        <f t="shared" si="1"/>
        <v>172.30439172135286</v>
      </c>
      <c r="S13" s="99"/>
      <c r="T13" s="90">
        <v>4.2936037754794654E-2</v>
      </c>
      <c r="U13" s="90">
        <v>0</v>
      </c>
      <c r="V13" s="90">
        <v>0</v>
      </c>
      <c r="W13" s="90">
        <v>0.9570639622452054</v>
      </c>
      <c r="X13" s="90">
        <v>0</v>
      </c>
      <c r="Y13" s="90">
        <v>0</v>
      </c>
      <c r="Z13" s="33">
        <f t="shared" si="2"/>
        <v>0.42176991750097409</v>
      </c>
      <c r="AA13" s="90">
        <v>0</v>
      </c>
      <c r="AB13" s="90">
        <v>0</v>
      </c>
      <c r="AC13" s="90">
        <v>1</v>
      </c>
      <c r="AD13" s="40">
        <f t="shared" si="3"/>
        <v>0.57823008249902597</v>
      </c>
    </row>
    <row r="14" spans="1:31" s="21" customFormat="1" x14ac:dyDescent="0.25">
      <c r="A14" s="20"/>
      <c r="B14" s="85">
        <v>14</v>
      </c>
      <c r="C14" s="105">
        <v>3</v>
      </c>
      <c r="D14" s="74" t="s">
        <v>29</v>
      </c>
      <c r="E14" s="42">
        <v>42436</v>
      </c>
      <c r="F14" s="42">
        <v>11200</v>
      </c>
      <c r="G14" s="42">
        <v>0</v>
      </c>
      <c r="H14" s="42">
        <v>147000</v>
      </c>
      <c r="I14" s="42">
        <v>147000</v>
      </c>
      <c r="J14" s="36"/>
      <c r="K14" s="107">
        <v>56919.519999999997</v>
      </c>
      <c r="L14" s="37">
        <f t="shared" si="4"/>
        <v>387.20761904761906</v>
      </c>
      <c r="M14" s="38"/>
      <c r="N14" s="107">
        <v>29309.63</v>
      </c>
      <c r="O14" s="37">
        <f t="shared" si="0"/>
        <v>199.38523809523809</v>
      </c>
      <c r="P14" s="47"/>
      <c r="Q14" s="107">
        <v>27609.89</v>
      </c>
      <c r="R14" s="37">
        <f t="shared" si="1"/>
        <v>187.82238095238094</v>
      </c>
      <c r="S14" s="99"/>
      <c r="T14" s="90">
        <v>2.763494455576546E-2</v>
      </c>
      <c r="U14" s="90">
        <v>0</v>
      </c>
      <c r="V14" s="90">
        <v>0.12953626504326393</v>
      </c>
      <c r="W14" s="90">
        <v>0.5090091550115099</v>
      </c>
      <c r="X14" s="90">
        <v>0.32803552961944588</v>
      </c>
      <c r="Y14" s="90">
        <v>5.7841057700148378E-3</v>
      </c>
      <c r="Z14" s="33">
        <f t="shared" si="2"/>
        <v>0.51493108163947976</v>
      </c>
      <c r="AA14" s="90">
        <v>0</v>
      </c>
      <c r="AB14" s="90">
        <v>2.6276816024982351E-3</v>
      </c>
      <c r="AC14" s="90">
        <v>0.99737231839750184</v>
      </c>
      <c r="AD14" s="40">
        <f t="shared" si="3"/>
        <v>0.4850689183605203</v>
      </c>
    </row>
    <row r="15" spans="1:31" s="48" customFormat="1" x14ac:dyDescent="0.25">
      <c r="A15" s="20"/>
      <c r="B15" s="85">
        <v>358</v>
      </c>
      <c r="C15" s="105">
        <v>7</v>
      </c>
      <c r="D15" s="74" t="s">
        <v>30</v>
      </c>
      <c r="E15" s="42">
        <v>2557</v>
      </c>
      <c r="F15" s="42">
        <v>24</v>
      </c>
      <c r="G15" s="42">
        <v>42</v>
      </c>
      <c r="H15" s="42">
        <v>7396</v>
      </c>
      <c r="I15" s="42">
        <v>7414</v>
      </c>
      <c r="J15" s="36"/>
      <c r="K15" s="107">
        <v>1571</v>
      </c>
      <c r="L15" s="37">
        <f t="shared" si="4"/>
        <v>211.89641219314811</v>
      </c>
      <c r="M15" s="38"/>
      <c r="N15" s="107">
        <v>541.32000000000005</v>
      </c>
      <c r="O15" s="37">
        <f t="shared" si="0"/>
        <v>73.013218235770168</v>
      </c>
      <c r="P15" s="47"/>
      <c r="Q15" s="107">
        <v>1029.68</v>
      </c>
      <c r="R15" s="37">
        <f t="shared" si="1"/>
        <v>138.88319395737796</v>
      </c>
      <c r="S15" s="99"/>
      <c r="T15" s="90">
        <v>7.5278947757333917E-2</v>
      </c>
      <c r="U15" s="90">
        <v>0</v>
      </c>
      <c r="V15" s="90">
        <v>1.9397029483484813E-3</v>
      </c>
      <c r="W15" s="90">
        <v>0.85672060888199209</v>
      </c>
      <c r="X15" s="90">
        <v>6.6060740412325417E-2</v>
      </c>
      <c r="Y15" s="90">
        <v>0</v>
      </c>
      <c r="Z15" s="33">
        <f t="shared" si="2"/>
        <v>0.34457033736473586</v>
      </c>
      <c r="AA15" s="90">
        <v>0</v>
      </c>
      <c r="AB15" s="90">
        <v>0</v>
      </c>
      <c r="AC15" s="90">
        <v>1</v>
      </c>
      <c r="AD15" s="40">
        <f t="shared" si="3"/>
        <v>0.65542966263526425</v>
      </c>
      <c r="AE15" s="138"/>
    </row>
    <row r="16" spans="1:31" s="21" customFormat="1" x14ac:dyDescent="0.25">
      <c r="A16" s="20"/>
      <c r="B16" s="85">
        <v>712</v>
      </c>
      <c r="C16" s="105">
        <v>7</v>
      </c>
      <c r="D16" s="74" t="s">
        <v>31</v>
      </c>
      <c r="E16" s="42">
        <v>3179</v>
      </c>
      <c r="F16" s="42">
        <v>0</v>
      </c>
      <c r="G16" s="42">
        <v>258</v>
      </c>
      <c r="H16" s="42">
        <v>6645</v>
      </c>
      <c r="I16" s="42">
        <v>6753</v>
      </c>
      <c r="J16" s="46"/>
      <c r="K16" s="107">
        <v>2711.47</v>
      </c>
      <c r="L16" s="37">
        <f t="shared" si="4"/>
        <v>401.52080556789576</v>
      </c>
      <c r="M16" s="38"/>
      <c r="N16" s="107">
        <v>748.26</v>
      </c>
      <c r="O16" s="37">
        <f t="shared" si="0"/>
        <v>110.80408707241226</v>
      </c>
      <c r="P16" s="47"/>
      <c r="Q16" s="107">
        <v>1963.2099999999998</v>
      </c>
      <c r="R16" s="37">
        <f t="shared" si="1"/>
        <v>290.71671849548346</v>
      </c>
      <c r="S16" s="99"/>
      <c r="T16" s="90">
        <v>4.8926843610509717E-2</v>
      </c>
      <c r="U16" s="90">
        <v>0</v>
      </c>
      <c r="V16" s="90">
        <v>8.5799053804827205E-2</v>
      </c>
      <c r="W16" s="90">
        <v>0.85268489562451555</v>
      </c>
      <c r="X16" s="90">
        <v>0</v>
      </c>
      <c r="Y16" s="90">
        <v>1.2589206960147542E-2</v>
      </c>
      <c r="Z16" s="33">
        <f t="shared" si="2"/>
        <v>0.27596101007940343</v>
      </c>
      <c r="AA16" s="90">
        <v>0</v>
      </c>
      <c r="AB16" s="90">
        <v>1.1970191675877773E-3</v>
      </c>
      <c r="AC16" s="90">
        <v>0.99880298083241226</v>
      </c>
      <c r="AD16" s="40">
        <f t="shared" si="3"/>
        <v>0.72403898992059657</v>
      </c>
    </row>
    <row r="17" spans="1:30" s="21" customFormat="1" x14ac:dyDescent="0.25">
      <c r="A17" s="20"/>
      <c r="B17" s="85">
        <v>186</v>
      </c>
      <c r="C17" s="105">
        <v>4</v>
      </c>
      <c r="D17" s="74" t="s">
        <v>32</v>
      </c>
      <c r="E17" s="42">
        <v>70999</v>
      </c>
      <c r="F17" s="42">
        <v>1081</v>
      </c>
      <c r="G17" s="42">
        <v>4235</v>
      </c>
      <c r="H17" s="42">
        <v>147703</v>
      </c>
      <c r="I17" s="42">
        <v>149468</v>
      </c>
      <c r="J17" s="36"/>
      <c r="K17" s="107">
        <v>42111.5</v>
      </c>
      <c r="L17" s="37">
        <f t="shared" si="4"/>
        <v>281.74258035164718</v>
      </c>
      <c r="M17" s="38"/>
      <c r="N17" s="107">
        <v>16495.38</v>
      </c>
      <c r="O17" s="37">
        <f t="shared" si="0"/>
        <v>110.36061230497499</v>
      </c>
      <c r="P17" s="47"/>
      <c r="Q17" s="107">
        <v>25616.120000000003</v>
      </c>
      <c r="R17" s="37">
        <f t="shared" si="1"/>
        <v>171.38196804667223</v>
      </c>
      <c r="S17" s="100">
        <v>1</v>
      </c>
      <c r="T17" s="90">
        <v>4.9337450849874329E-2</v>
      </c>
      <c r="U17" s="90">
        <v>0</v>
      </c>
      <c r="V17" s="90">
        <v>0.11339599330236708</v>
      </c>
      <c r="W17" s="90">
        <v>0.81869953890119529</v>
      </c>
      <c r="X17" s="90">
        <v>1.8567016946563219E-2</v>
      </c>
      <c r="Y17" s="90">
        <v>0</v>
      </c>
      <c r="Z17" s="33">
        <f t="shared" si="2"/>
        <v>0.39170725336309564</v>
      </c>
      <c r="AA17" s="90">
        <v>0</v>
      </c>
      <c r="AB17" s="90">
        <v>5.5589995674598647E-4</v>
      </c>
      <c r="AC17" s="90">
        <v>0.9994441000432539</v>
      </c>
      <c r="AD17" s="40">
        <f t="shared" si="3"/>
        <v>0.60829274663690447</v>
      </c>
    </row>
    <row r="18" spans="1:30" s="21" customFormat="1" x14ac:dyDescent="0.25">
      <c r="A18" s="20"/>
      <c r="B18" s="85">
        <v>531</v>
      </c>
      <c r="C18" s="105">
        <v>7</v>
      </c>
      <c r="D18" s="74" t="s">
        <v>33</v>
      </c>
      <c r="E18" s="42">
        <v>14354</v>
      </c>
      <c r="F18" s="42">
        <v>550</v>
      </c>
      <c r="G18" s="42">
        <v>0</v>
      </c>
      <c r="H18" s="42">
        <v>30784</v>
      </c>
      <c r="I18" s="42">
        <v>30784</v>
      </c>
      <c r="J18" s="36"/>
      <c r="K18" s="107">
        <v>15682.09</v>
      </c>
      <c r="L18" s="37">
        <f t="shared" si="4"/>
        <v>509.42340176715174</v>
      </c>
      <c r="M18" s="41"/>
      <c r="N18" s="107">
        <v>5536.21</v>
      </c>
      <c r="O18" s="37">
        <f t="shared" si="0"/>
        <v>179.84050155925155</v>
      </c>
      <c r="P18" s="49"/>
      <c r="Q18" s="107">
        <v>10145.880000000001</v>
      </c>
      <c r="R18" s="37">
        <f t="shared" si="1"/>
        <v>329.58290020790025</v>
      </c>
      <c r="S18" s="98"/>
      <c r="T18" s="90">
        <v>3.0638288648732616E-2</v>
      </c>
      <c r="U18" s="90">
        <v>0</v>
      </c>
      <c r="V18" s="90">
        <v>1.6426400010115222E-2</v>
      </c>
      <c r="W18" s="90">
        <v>0.82722656835633035</v>
      </c>
      <c r="X18" s="90">
        <v>0.12107199690763175</v>
      </c>
      <c r="Y18" s="90">
        <v>4.6367460771899911E-3</v>
      </c>
      <c r="Z18" s="33">
        <f t="shared" si="2"/>
        <v>0.35302756201501201</v>
      </c>
      <c r="AA18" s="90">
        <v>0</v>
      </c>
      <c r="AB18" s="90">
        <v>5.7855996719850811E-4</v>
      </c>
      <c r="AC18" s="90">
        <v>0.99942144003280142</v>
      </c>
      <c r="AD18" s="40">
        <f t="shared" si="3"/>
        <v>0.64697243798498805</v>
      </c>
    </row>
    <row r="19" spans="1:30" s="21" customFormat="1" x14ac:dyDescent="0.25">
      <c r="A19" s="20"/>
      <c r="B19" s="85">
        <v>179</v>
      </c>
      <c r="C19" s="105">
        <v>3</v>
      </c>
      <c r="D19" s="74" t="s">
        <v>34</v>
      </c>
      <c r="E19" s="42">
        <v>26632</v>
      </c>
      <c r="F19" s="42">
        <v>12804</v>
      </c>
      <c r="G19" s="42">
        <v>0</v>
      </c>
      <c r="H19" s="42">
        <v>94610</v>
      </c>
      <c r="I19" s="42">
        <v>94610</v>
      </c>
      <c r="J19" s="36"/>
      <c r="K19" s="107">
        <v>44365.67</v>
      </c>
      <c r="L19" s="37">
        <f t="shared" si="4"/>
        <v>468.93214247965329</v>
      </c>
      <c r="M19" s="38"/>
      <c r="N19" s="107">
        <v>15665.89</v>
      </c>
      <c r="O19" s="37">
        <f t="shared" si="0"/>
        <v>165.58387062678364</v>
      </c>
      <c r="P19" s="38"/>
      <c r="Q19" s="107">
        <v>28699.78</v>
      </c>
      <c r="R19" s="37">
        <f t="shared" si="1"/>
        <v>303.34827185286969</v>
      </c>
      <c r="S19" s="99"/>
      <c r="T19" s="90">
        <v>3.3276117730942828E-2</v>
      </c>
      <c r="U19" s="90">
        <v>0</v>
      </c>
      <c r="V19" s="90">
        <v>0.13192100799890719</v>
      </c>
      <c r="W19" s="90">
        <v>0.52590883760833251</v>
      </c>
      <c r="X19" s="90">
        <v>0.30169559469650303</v>
      </c>
      <c r="Y19" s="90">
        <v>7.1984419653144506E-3</v>
      </c>
      <c r="Z19" s="33">
        <f t="shared" si="2"/>
        <v>0.35310838312596204</v>
      </c>
      <c r="AA19" s="90">
        <v>0</v>
      </c>
      <c r="AB19" s="90">
        <v>1.2407760616980339E-3</v>
      </c>
      <c r="AC19" s="90">
        <v>0.99875922393830197</v>
      </c>
      <c r="AD19" s="40">
        <f t="shared" si="3"/>
        <v>0.64689161687403796</v>
      </c>
    </row>
    <row r="20" spans="1:30" s="21" customFormat="1" x14ac:dyDescent="0.25">
      <c r="A20" s="20"/>
      <c r="B20" s="85">
        <v>67</v>
      </c>
      <c r="C20" s="105">
        <v>5</v>
      </c>
      <c r="D20" s="74" t="s">
        <v>35</v>
      </c>
      <c r="E20" s="42">
        <v>8446</v>
      </c>
      <c r="F20" s="42">
        <v>2792</v>
      </c>
      <c r="G20" s="42">
        <v>0</v>
      </c>
      <c r="H20" s="42">
        <v>21346</v>
      </c>
      <c r="I20" s="42">
        <v>21346</v>
      </c>
      <c r="J20" s="36"/>
      <c r="K20" s="107">
        <v>7085.88</v>
      </c>
      <c r="L20" s="37">
        <f t="shared" si="4"/>
        <v>331.95352759299163</v>
      </c>
      <c r="M20" s="41"/>
      <c r="N20" s="107">
        <v>3143.6</v>
      </c>
      <c r="O20" s="37">
        <f t="shared" si="0"/>
        <v>147.26880914457041</v>
      </c>
      <c r="P20" s="137"/>
      <c r="Q20" s="107">
        <v>3942.28</v>
      </c>
      <c r="R20" s="37">
        <f t="shared" si="1"/>
        <v>184.68471844842125</v>
      </c>
      <c r="S20" s="100">
        <v>1</v>
      </c>
      <c r="T20" s="90">
        <v>3.7415701743224332E-2</v>
      </c>
      <c r="U20" s="90">
        <v>0</v>
      </c>
      <c r="V20" s="90">
        <v>0.17023794375874793</v>
      </c>
      <c r="W20" s="90">
        <v>0.51431161725410357</v>
      </c>
      <c r="X20" s="90">
        <v>0.26944267718539255</v>
      </c>
      <c r="Y20" s="90">
        <v>8.5920600585316208E-3</v>
      </c>
      <c r="Z20" s="33">
        <f t="shared" si="2"/>
        <v>0.44364285028817874</v>
      </c>
      <c r="AA20" s="90">
        <v>0</v>
      </c>
      <c r="AB20" s="90">
        <v>2.1307466745132256E-4</v>
      </c>
      <c r="AC20" s="90">
        <v>0.99978692533254865</v>
      </c>
      <c r="AD20" s="40">
        <f t="shared" si="3"/>
        <v>0.55635714971182126</v>
      </c>
    </row>
    <row r="21" spans="1:30" s="21" customFormat="1" x14ac:dyDescent="0.25">
      <c r="A21" s="20"/>
      <c r="B21" s="85">
        <v>190</v>
      </c>
      <c r="C21" s="105">
        <v>4</v>
      </c>
      <c r="D21" s="74" t="s">
        <v>36</v>
      </c>
      <c r="E21" s="42">
        <v>33777</v>
      </c>
      <c r="F21" s="42">
        <v>82</v>
      </c>
      <c r="G21" s="42">
        <v>5969</v>
      </c>
      <c r="H21" s="42">
        <v>61695</v>
      </c>
      <c r="I21" s="42">
        <v>64182</v>
      </c>
      <c r="J21" s="36"/>
      <c r="K21" s="107">
        <v>27908.327204978112</v>
      </c>
      <c r="L21" s="37">
        <f t="shared" si="4"/>
        <v>434.83106174594297</v>
      </c>
      <c r="M21" s="38"/>
      <c r="N21" s="107">
        <v>6078.4357639824921</v>
      </c>
      <c r="O21" s="37">
        <f t="shared" si="0"/>
        <v>94.706237948061641</v>
      </c>
      <c r="P21" s="47">
        <v>6</v>
      </c>
      <c r="Q21" s="107">
        <v>21829.891440995623</v>
      </c>
      <c r="R21" s="37">
        <f t="shared" si="1"/>
        <v>340.12482379788139</v>
      </c>
      <c r="S21" s="100"/>
      <c r="T21" s="90">
        <v>5.5925572499145218E-2</v>
      </c>
      <c r="U21" s="90">
        <v>0</v>
      </c>
      <c r="V21" s="90">
        <v>1.1966894580184217E-2</v>
      </c>
      <c r="W21" s="90">
        <v>0.84166814664675427</v>
      </c>
      <c r="X21" s="90">
        <v>7.0406271714814922E-2</v>
      </c>
      <c r="Y21" s="90">
        <v>2.003311455910135E-2</v>
      </c>
      <c r="Z21" s="33">
        <f t="shared" si="2"/>
        <v>0.21780007520114852</v>
      </c>
      <c r="AA21" s="90">
        <v>0</v>
      </c>
      <c r="AB21" s="90">
        <v>0</v>
      </c>
      <c r="AC21" s="90">
        <v>1</v>
      </c>
      <c r="AD21" s="40">
        <f t="shared" si="3"/>
        <v>0.78219992479885159</v>
      </c>
    </row>
    <row r="22" spans="1:30" s="21" customFormat="1" x14ac:dyDescent="0.25">
      <c r="A22" s="20"/>
      <c r="B22" s="85">
        <v>416</v>
      </c>
      <c r="C22" s="105">
        <v>9</v>
      </c>
      <c r="D22" s="74" t="s">
        <v>37</v>
      </c>
      <c r="E22" s="42">
        <v>1159</v>
      </c>
      <c r="F22" s="42">
        <v>21</v>
      </c>
      <c r="G22" s="42">
        <v>406</v>
      </c>
      <c r="H22" s="42">
        <v>1403</v>
      </c>
      <c r="I22" s="42">
        <v>1572</v>
      </c>
      <c r="J22" s="36"/>
      <c r="K22" s="107">
        <v>595.27</v>
      </c>
      <c r="L22" s="37">
        <f t="shared" si="4"/>
        <v>378.67048346055981</v>
      </c>
      <c r="M22" s="38"/>
      <c r="N22" s="107">
        <v>156.53</v>
      </c>
      <c r="O22" s="37">
        <f t="shared" si="0"/>
        <v>99.573791348600508</v>
      </c>
      <c r="P22" s="47"/>
      <c r="Q22" s="107">
        <v>438.74</v>
      </c>
      <c r="R22" s="37">
        <f t="shared" si="1"/>
        <v>279.09669211195927</v>
      </c>
      <c r="S22" s="100"/>
      <c r="T22" s="90">
        <v>4.9383504759471029E-2</v>
      </c>
      <c r="U22" s="90">
        <v>0</v>
      </c>
      <c r="V22" s="90">
        <v>6.3885517153261351E-2</v>
      </c>
      <c r="W22" s="90">
        <v>0.88673097808726764</v>
      </c>
      <c r="X22" s="90">
        <v>0</v>
      </c>
      <c r="Y22" s="90">
        <v>0</v>
      </c>
      <c r="Z22" s="33">
        <f t="shared" si="2"/>
        <v>0.26295630554202298</v>
      </c>
      <c r="AA22" s="90">
        <v>0</v>
      </c>
      <c r="AB22" s="90">
        <v>2.8034827004604092E-3</v>
      </c>
      <c r="AC22" s="90">
        <v>0.99719651729953951</v>
      </c>
      <c r="AD22" s="40">
        <f t="shared" si="3"/>
        <v>0.73704369445797713</v>
      </c>
    </row>
    <row r="23" spans="1:30" s="21" customFormat="1" x14ac:dyDescent="0.25">
      <c r="A23" s="20"/>
      <c r="B23" s="85">
        <v>731</v>
      </c>
      <c r="C23" s="105">
        <v>5</v>
      </c>
      <c r="D23" s="74" t="s">
        <v>38</v>
      </c>
      <c r="E23" s="42">
        <v>4016</v>
      </c>
      <c r="F23" s="42">
        <v>446</v>
      </c>
      <c r="G23" s="42">
        <v>0</v>
      </c>
      <c r="H23" s="42">
        <v>10644</v>
      </c>
      <c r="I23" s="42">
        <v>10644</v>
      </c>
      <c r="J23" s="36"/>
      <c r="K23" s="107">
        <v>4440.24</v>
      </c>
      <c r="L23" s="37">
        <f t="shared" si="4"/>
        <v>417.15896279594136</v>
      </c>
      <c r="M23" s="38"/>
      <c r="N23" s="107">
        <v>1647.55</v>
      </c>
      <c r="O23" s="37">
        <f t="shared" si="0"/>
        <v>154.78673431040963</v>
      </c>
      <c r="P23" s="47"/>
      <c r="Q23" s="107">
        <v>2792.69</v>
      </c>
      <c r="R23" s="37">
        <f t="shared" si="1"/>
        <v>262.37222848553176</v>
      </c>
      <c r="S23" s="99"/>
      <c r="T23" s="90">
        <v>3.5598312646050193E-2</v>
      </c>
      <c r="U23" s="90">
        <v>0</v>
      </c>
      <c r="V23" s="90">
        <v>0.10271615428970289</v>
      </c>
      <c r="W23" s="90">
        <v>0.56786136991290104</v>
      </c>
      <c r="X23" s="90">
        <v>0.28586689326575826</v>
      </c>
      <c r="Y23" s="90">
        <v>7.9572698855876912E-3</v>
      </c>
      <c r="Z23" s="33">
        <f t="shared" si="2"/>
        <v>0.37104976307586979</v>
      </c>
      <c r="AA23" s="90">
        <v>0</v>
      </c>
      <c r="AB23" s="90">
        <v>1.1386870723209522E-3</v>
      </c>
      <c r="AC23" s="90">
        <v>0.9988613129276791</v>
      </c>
      <c r="AD23" s="40">
        <f t="shared" si="3"/>
        <v>0.62895023692413032</v>
      </c>
    </row>
    <row r="24" spans="1:30" s="21" customFormat="1" x14ac:dyDescent="0.25">
      <c r="A24" s="20"/>
      <c r="B24" s="85">
        <v>372</v>
      </c>
      <c r="C24" s="105">
        <v>8</v>
      </c>
      <c r="D24" s="74" t="s">
        <v>39</v>
      </c>
      <c r="E24" s="42">
        <v>1684</v>
      </c>
      <c r="F24" s="42">
        <v>0</v>
      </c>
      <c r="G24" s="42">
        <v>1157</v>
      </c>
      <c r="H24" s="42">
        <v>1066</v>
      </c>
      <c r="I24" s="42">
        <v>1548</v>
      </c>
      <c r="J24" s="36"/>
      <c r="K24" s="107">
        <v>659.38</v>
      </c>
      <c r="L24" s="37">
        <f t="shared" si="4"/>
        <v>425.9560723514212</v>
      </c>
      <c r="M24" s="38"/>
      <c r="N24" s="107">
        <v>220.52</v>
      </c>
      <c r="O24" s="37">
        <f t="shared" si="0"/>
        <v>142.45478036175712</v>
      </c>
      <c r="P24" s="47"/>
      <c r="Q24" s="107">
        <v>438.86</v>
      </c>
      <c r="R24" s="37">
        <f t="shared" si="1"/>
        <v>283.50129198966408</v>
      </c>
      <c r="S24" s="99">
        <v>3</v>
      </c>
      <c r="T24" s="90">
        <v>2.6618900779974603E-2</v>
      </c>
      <c r="U24" s="90">
        <v>0</v>
      </c>
      <c r="V24" s="90">
        <v>0.2217485942318157</v>
      </c>
      <c r="W24" s="90">
        <v>0.75163250498820966</v>
      </c>
      <c r="X24" s="90">
        <v>0</v>
      </c>
      <c r="Y24" s="90">
        <v>0</v>
      </c>
      <c r="Z24" s="33">
        <f t="shared" si="2"/>
        <v>0.33443537868907158</v>
      </c>
      <c r="AA24" s="90">
        <v>0</v>
      </c>
      <c r="AB24" s="90">
        <v>0</v>
      </c>
      <c r="AC24" s="90">
        <v>1</v>
      </c>
      <c r="AD24" s="40">
        <f t="shared" si="3"/>
        <v>0.66556462131092853</v>
      </c>
    </row>
    <row r="25" spans="1:30" s="21" customFormat="1" x14ac:dyDescent="0.25">
      <c r="A25" s="20"/>
      <c r="B25" s="85">
        <v>429</v>
      </c>
      <c r="C25" s="105">
        <v>4</v>
      </c>
      <c r="D25" s="74" t="s">
        <v>40</v>
      </c>
      <c r="E25" s="42">
        <v>47889</v>
      </c>
      <c r="F25" s="42">
        <v>190</v>
      </c>
      <c r="G25" s="42">
        <v>0</v>
      </c>
      <c r="H25" s="42">
        <v>101647</v>
      </c>
      <c r="I25" s="42">
        <v>101647</v>
      </c>
      <c r="J25" s="36"/>
      <c r="K25" s="107">
        <v>47158.61</v>
      </c>
      <c r="L25" s="37">
        <f t="shared" si="4"/>
        <v>463.9449270514624</v>
      </c>
      <c r="M25" s="41"/>
      <c r="N25" s="107">
        <v>16779.02</v>
      </c>
      <c r="O25" s="37">
        <f t="shared" si="0"/>
        <v>165.07147284228753</v>
      </c>
      <c r="P25" s="47"/>
      <c r="Q25" s="107">
        <v>30379.590000000004</v>
      </c>
      <c r="R25" s="37">
        <f t="shared" si="1"/>
        <v>298.87345420917495</v>
      </c>
      <c r="S25" s="100"/>
      <c r="T25" s="90">
        <v>3.3379184243179878E-2</v>
      </c>
      <c r="U25" s="90">
        <v>0</v>
      </c>
      <c r="V25" s="90">
        <v>0.22739111104224202</v>
      </c>
      <c r="W25" s="90">
        <v>0.32444028316314061</v>
      </c>
      <c r="X25" s="90">
        <v>0.40800356635846435</v>
      </c>
      <c r="Y25" s="90">
        <v>6.7858551929731292E-3</v>
      </c>
      <c r="Z25" s="33">
        <f t="shared" si="2"/>
        <v>0.35579971504673275</v>
      </c>
      <c r="AA25" s="90">
        <v>0</v>
      </c>
      <c r="AB25" s="90">
        <v>3.2587668233837255E-4</v>
      </c>
      <c r="AC25" s="90">
        <v>0.99967412331766159</v>
      </c>
      <c r="AD25" s="40">
        <f t="shared" si="3"/>
        <v>0.64420028495326731</v>
      </c>
    </row>
    <row r="26" spans="1:30" s="21" customFormat="1" x14ac:dyDescent="0.25">
      <c r="A26" s="20"/>
      <c r="B26" s="85">
        <v>361</v>
      </c>
      <c r="C26" s="105">
        <v>7</v>
      </c>
      <c r="D26" s="74" t="s">
        <v>41</v>
      </c>
      <c r="E26" s="42">
        <v>8722</v>
      </c>
      <c r="F26" s="42">
        <v>815</v>
      </c>
      <c r="G26" s="42">
        <v>6</v>
      </c>
      <c r="H26" s="42">
        <v>24512</v>
      </c>
      <c r="I26" s="42">
        <v>24515</v>
      </c>
      <c r="J26" s="36"/>
      <c r="K26" s="107">
        <v>8599.9500000000007</v>
      </c>
      <c r="L26" s="37">
        <f t="shared" si="4"/>
        <v>350.80358963899653</v>
      </c>
      <c r="M26" s="38"/>
      <c r="N26" s="107">
        <v>3310.08</v>
      </c>
      <c r="O26" s="37">
        <f t="shared" si="0"/>
        <v>135.02263920048949</v>
      </c>
      <c r="P26" s="47"/>
      <c r="Q26" s="107">
        <v>5289.87</v>
      </c>
      <c r="R26" s="37">
        <f t="shared" si="1"/>
        <v>215.78095043850703</v>
      </c>
      <c r="S26" s="99"/>
      <c r="T26" s="90">
        <v>4.0802639211136894E-2</v>
      </c>
      <c r="U26" s="90">
        <v>0</v>
      </c>
      <c r="V26" s="90">
        <v>0.11913307231245165</v>
      </c>
      <c r="W26" s="90">
        <v>0.595058125483372</v>
      </c>
      <c r="X26" s="90">
        <v>0.22937209976798145</v>
      </c>
      <c r="Y26" s="90">
        <v>1.5634063225058004E-2</v>
      </c>
      <c r="Z26" s="33">
        <f t="shared" si="2"/>
        <v>0.38489526101895938</v>
      </c>
      <c r="AA26" s="90">
        <v>0</v>
      </c>
      <c r="AB26" s="90">
        <v>3.2609497019775533E-3</v>
      </c>
      <c r="AC26" s="90">
        <v>0.99673905029802246</v>
      </c>
      <c r="AD26" s="40">
        <f t="shared" si="3"/>
        <v>0.61510473898104057</v>
      </c>
    </row>
    <row r="27" spans="1:30" s="21" customFormat="1" x14ac:dyDescent="0.25">
      <c r="A27" s="20"/>
      <c r="B27" s="85">
        <v>214</v>
      </c>
      <c r="C27" s="105">
        <v>5</v>
      </c>
      <c r="D27" s="74" t="s">
        <v>42</v>
      </c>
      <c r="E27" s="42">
        <v>17593</v>
      </c>
      <c r="F27" s="42">
        <v>4423</v>
      </c>
      <c r="G27" s="42">
        <v>0</v>
      </c>
      <c r="H27" s="42">
        <v>46589</v>
      </c>
      <c r="I27" s="42">
        <v>46589</v>
      </c>
      <c r="J27" s="36"/>
      <c r="K27" s="107">
        <v>21052.959999999999</v>
      </c>
      <c r="L27" s="37">
        <f t="shared" si="4"/>
        <v>451.88692609843525</v>
      </c>
      <c r="M27" s="38"/>
      <c r="N27" s="107">
        <v>6314.28</v>
      </c>
      <c r="O27" s="37">
        <f t="shared" si="0"/>
        <v>135.5315632445427</v>
      </c>
      <c r="P27" s="49"/>
      <c r="Q27" s="107">
        <v>14738.68</v>
      </c>
      <c r="R27" s="37">
        <f t="shared" si="1"/>
        <v>316.35536285389253</v>
      </c>
      <c r="S27" s="100">
        <v>1</v>
      </c>
      <c r="T27" s="90">
        <v>4.0655466656530907E-2</v>
      </c>
      <c r="U27" s="90">
        <v>4.7511355213896121E-2</v>
      </c>
      <c r="V27" s="90">
        <v>0.12341708001545702</v>
      </c>
      <c r="W27" s="90">
        <v>0.61020892326599396</v>
      </c>
      <c r="X27" s="90">
        <v>0.16757413355125209</v>
      </c>
      <c r="Y27" s="90">
        <v>1.0633041296869953E-2</v>
      </c>
      <c r="Z27" s="33">
        <f t="shared" si="2"/>
        <v>0.29992362119150939</v>
      </c>
      <c r="AA27" s="90">
        <v>0</v>
      </c>
      <c r="AB27" s="90">
        <v>4.1387695505974755E-5</v>
      </c>
      <c r="AC27" s="90">
        <v>0.99995861230449401</v>
      </c>
      <c r="AD27" s="40">
        <f t="shared" si="3"/>
        <v>0.70007637880849061</v>
      </c>
    </row>
    <row r="28" spans="1:30" s="21" customFormat="1" x14ac:dyDescent="0.25">
      <c r="A28" s="20"/>
      <c r="B28" s="85">
        <v>958</v>
      </c>
      <c r="C28" s="105">
        <v>7</v>
      </c>
      <c r="D28" s="74" t="s">
        <v>43</v>
      </c>
      <c r="E28" s="42">
        <v>1937</v>
      </c>
      <c r="F28" s="42">
        <v>20</v>
      </c>
      <c r="G28" s="42">
        <v>8</v>
      </c>
      <c r="H28" s="42">
        <v>4109</v>
      </c>
      <c r="I28" s="42">
        <v>4112</v>
      </c>
      <c r="J28" s="36"/>
      <c r="K28" s="107">
        <v>2092.8000000000002</v>
      </c>
      <c r="L28" s="37">
        <f t="shared" si="4"/>
        <v>508.94941634241252</v>
      </c>
      <c r="M28" s="49"/>
      <c r="N28" s="107">
        <v>1035.3800000000001</v>
      </c>
      <c r="O28" s="37">
        <f t="shared" si="0"/>
        <v>251.7947470817121</v>
      </c>
      <c r="P28" s="49"/>
      <c r="Q28" s="107">
        <v>1057.42</v>
      </c>
      <c r="R28" s="37">
        <f t="shared" si="1"/>
        <v>257.15466926070042</v>
      </c>
      <c r="S28" s="100">
        <v>2</v>
      </c>
      <c r="T28" s="90">
        <v>2.1866367903571635E-2</v>
      </c>
      <c r="U28" s="90">
        <v>0</v>
      </c>
      <c r="V28" s="90">
        <v>0</v>
      </c>
      <c r="W28" s="90">
        <v>0.85836118140199724</v>
      </c>
      <c r="X28" s="90">
        <v>0.11977245069443103</v>
      </c>
      <c r="Y28" s="90">
        <v>0</v>
      </c>
      <c r="Z28" s="33">
        <f t="shared" si="2"/>
        <v>0.4947343272171254</v>
      </c>
      <c r="AA28" s="90">
        <v>0</v>
      </c>
      <c r="AB28" s="90">
        <v>0</v>
      </c>
      <c r="AC28" s="90">
        <v>1</v>
      </c>
      <c r="AD28" s="40">
        <f t="shared" si="3"/>
        <v>0.5052656727828746</v>
      </c>
    </row>
    <row r="29" spans="1:30" s="21" customFormat="1" x14ac:dyDescent="0.25">
      <c r="A29" s="20"/>
      <c r="B29" s="85">
        <v>757</v>
      </c>
      <c r="C29" s="105">
        <v>7</v>
      </c>
      <c r="D29" s="74" t="s">
        <v>44</v>
      </c>
      <c r="E29" s="42">
        <v>3471</v>
      </c>
      <c r="F29" s="42">
        <v>194</v>
      </c>
      <c r="G29" s="42">
        <v>510</v>
      </c>
      <c r="H29" s="42">
        <v>7773</v>
      </c>
      <c r="I29" s="42">
        <v>7986</v>
      </c>
      <c r="J29" s="36"/>
      <c r="K29" s="107">
        <v>3392</v>
      </c>
      <c r="L29" s="37">
        <f t="shared" si="4"/>
        <v>424.74330077635864</v>
      </c>
      <c r="M29" s="49"/>
      <c r="N29" s="107">
        <v>1056.3399999999999</v>
      </c>
      <c r="O29" s="37">
        <f t="shared" si="0"/>
        <v>132.27397946406211</v>
      </c>
      <c r="P29" s="47"/>
      <c r="Q29" s="107">
        <v>2335.66</v>
      </c>
      <c r="R29" s="37">
        <f t="shared" si="1"/>
        <v>292.46932131229653</v>
      </c>
      <c r="S29" s="99"/>
      <c r="T29" s="90">
        <v>4.0545657648105728E-2</v>
      </c>
      <c r="U29" s="90">
        <v>1.4199973493382813E-2</v>
      </c>
      <c r="V29" s="90">
        <v>0.27774201488157224</v>
      </c>
      <c r="W29" s="90">
        <v>0.60921672946210503</v>
      </c>
      <c r="X29" s="90">
        <v>4.7901243917678027E-2</v>
      </c>
      <c r="Y29" s="90">
        <v>1.039438059715622E-2</v>
      </c>
      <c r="Z29" s="33">
        <f t="shared" si="2"/>
        <v>0.31142099056603773</v>
      </c>
      <c r="AA29" s="90">
        <v>0</v>
      </c>
      <c r="AB29" s="90">
        <v>1.1388643895087472E-3</v>
      </c>
      <c r="AC29" s="90">
        <v>0.99886113561049128</v>
      </c>
      <c r="AD29" s="40">
        <f t="shared" si="3"/>
        <v>0.68857900943396222</v>
      </c>
    </row>
    <row r="30" spans="1:30" s="21" customFormat="1" x14ac:dyDescent="0.25">
      <c r="A30" s="20"/>
      <c r="B30" s="85">
        <v>758</v>
      </c>
      <c r="C30" s="105">
        <v>6</v>
      </c>
      <c r="D30" s="74" t="s">
        <v>45</v>
      </c>
      <c r="E30" s="42">
        <v>3517</v>
      </c>
      <c r="F30" s="42">
        <v>24</v>
      </c>
      <c r="G30" s="42">
        <v>180</v>
      </c>
      <c r="H30" s="42">
        <v>7749</v>
      </c>
      <c r="I30" s="42">
        <v>7824</v>
      </c>
      <c r="J30" s="36"/>
      <c r="K30" s="107">
        <v>3544.26</v>
      </c>
      <c r="L30" s="37">
        <f t="shared" si="4"/>
        <v>452.99846625766872</v>
      </c>
      <c r="M30" s="38"/>
      <c r="N30" s="107">
        <v>649.67999999999995</v>
      </c>
      <c r="O30" s="37">
        <f t="shared" si="0"/>
        <v>83.036809815950917</v>
      </c>
      <c r="P30" s="47"/>
      <c r="Q30" s="107">
        <v>2894.58</v>
      </c>
      <c r="R30" s="37">
        <f t="shared" si="1"/>
        <v>369.96165644171776</v>
      </c>
      <c r="S30" s="98"/>
      <c r="T30" s="90">
        <v>6.5724664450190873E-2</v>
      </c>
      <c r="U30" s="90">
        <v>0</v>
      </c>
      <c r="V30" s="90">
        <v>9.6662972540327557E-3</v>
      </c>
      <c r="W30" s="90">
        <v>0.815108976727004</v>
      </c>
      <c r="X30" s="90">
        <v>0.10950006156877233</v>
      </c>
      <c r="Y30" s="90">
        <v>0</v>
      </c>
      <c r="Z30" s="33">
        <f t="shared" si="2"/>
        <v>0.18330483655262308</v>
      </c>
      <c r="AA30" s="90">
        <v>0</v>
      </c>
      <c r="AB30" s="90">
        <v>0</v>
      </c>
      <c r="AC30" s="90">
        <v>1</v>
      </c>
      <c r="AD30" s="40">
        <f t="shared" si="3"/>
        <v>0.8166951634473768</v>
      </c>
    </row>
    <row r="31" spans="1:30" s="21" customFormat="1" x14ac:dyDescent="0.25">
      <c r="A31" s="20"/>
      <c r="B31" s="85">
        <v>760</v>
      </c>
      <c r="C31" s="105">
        <v>4</v>
      </c>
      <c r="D31" s="74" t="s">
        <v>115</v>
      </c>
      <c r="E31" s="42">
        <v>22821</v>
      </c>
      <c r="F31" s="42">
        <v>1892</v>
      </c>
      <c r="G31" s="42">
        <v>26</v>
      </c>
      <c r="H31" s="42">
        <v>61735</v>
      </c>
      <c r="I31" s="42">
        <v>61746</v>
      </c>
      <c r="J31" s="36"/>
      <c r="K31" s="107">
        <v>19946.419999999998</v>
      </c>
      <c r="L31" s="37">
        <f t="shared" si="4"/>
        <v>323.03987302821236</v>
      </c>
      <c r="M31" s="38"/>
      <c r="N31" s="107">
        <v>11994.3</v>
      </c>
      <c r="O31" s="37">
        <f t="shared" si="0"/>
        <v>194.25225925566028</v>
      </c>
      <c r="P31" s="47"/>
      <c r="Q31" s="107">
        <v>7952.12</v>
      </c>
      <c r="R31" s="37">
        <f t="shared" si="1"/>
        <v>128.78761377255208</v>
      </c>
      <c r="S31" s="99"/>
      <c r="T31" s="90">
        <v>2.8360137732089414E-2</v>
      </c>
      <c r="U31" s="90">
        <v>0</v>
      </c>
      <c r="V31" s="90">
        <v>2.7389676763129152E-2</v>
      </c>
      <c r="W31" s="90">
        <v>0.46687343154665134</v>
      </c>
      <c r="X31" s="90">
        <v>0.47083197852313186</v>
      </c>
      <c r="Y31" s="90">
        <v>6.5447754349982909E-3</v>
      </c>
      <c r="Z31" s="33">
        <f t="shared" si="2"/>
        <v>0.60132595222601348</v>
      </c>
      <c r="AA31" s="90">
        <v>0</v>
      </c>
      <c r="AB31" s="90">
        <v>4.7106935006010981E-3</v>
      </c>
      <c r="AC31" s="90">
        <v>0.99528930649939895</v>
      </c>
      <c r="AD31" s="40">
        <f t="shared" si="3"/>
        <v>0.39867404777398652</v>
      </c>
    </row>
    <row r="32" spans="1:30" s="21" customFormat="1" x14ac:dyDescent="0.25">
      <c r="A32" s="20"/>
      <c r="B32" s="85">
        <v>6</v>
      </c>
      <c r="C32" s="105">
        <v>2</v>
      </c>
      <c r="D32" s="74" t="s">
        <v>46</v>
      </c>
      <c r="E32" s="42">
        <v>200192</v>
      </c>
      <c r="F32" s="42">
        <v>24298</v>
      </c>
      <c r="G32" s="42">
        <v>0</v>
      </c>
      <c r="H32" s="42">
        <v>663460</v>
      </c>
      <c r="I32" s="42">
        <v>663460</v>
      </c>
      <c r="J32" s="36"/>
      <c r="K32" s="107">
        <v>250158.53</v>
      </c>
      <c r="L32" s="37">
        <f t="shared" si="4"/>
        <v>377.05141229312994</v>
      </c>
      <c r="M32" s="38"/>
      <c r="N32" s="107">
        <v>138593.60999999999</v>
      </c>
      <c r="O32" s="37">
        <f t="shared" si="0"/>
        <v>208.89520091640793</v>
      </c>
      <c r="P32" s="49"/>
      <c r="Q32" s="107">
        <v>111564.92</v>
      </c>
      <c r="R32" s="37">
        <f t="shared" si="1"/>
        <v>168.15621137672204</v>
      </c>
      <c r="S32" s="99"/>
      <c r="T32" s="90">
        <v>2.6376829350213189E-2</v>
      </c>
      <c r="U32" s="90">
        <v>4.3292039221721701E-2</v>
      </c>
      <c r="V32" s="90">
        <v>9.402323815650665E-2</v>
      </c>
      <c r="W32" s="90">
        <v>0.45749028400371422</v>
      </c>
      <c r="X32" s="90">
        <v>0.3700055146842629</v>
      </c>
      <c r="Y32" s="90">
        <v>8.8120945835814517E-3</v>
      </c>
      <c r="Z32" s="33">
        <f t="shared" si="2"/>
        <v>0.55402312285733368</v>
      </c>
      <c r="AA32" s="90">
        <v>0.5554613403568075</v>
      </c>
      <c r="AB32" s="90">
        <v>0</v>
      </c>
      <c r="AC32" s="90">
        <v>0.4445386596431925</v>
      </c>
      <c r="AD32" s="40">
        <f t="shared" si="3"/>
        <v>0.44597687714266626</v>
      </c>
    </row>
    <row r="33" spans="1:31" s="21" customFormat="1" x14ac:dyDescent="0.25">
      <c r="A33" s="20"/>
      <c r="B33" s="85">
        <v>159</v>
      </c>
      <c r="C33" s="105">
        <v>9</v>
      </c>
      <c r="D33" s="74" t="s">
        <v>47</v>
      </c>
      <c r="E33" s="42">
        <v>6887</v>
      </c>
      <c r="F33" s="42">
        <v>196</v>
      </c>
      <c r="G33" s="42">
        <v>4192</v>
      </c>
      <c r="H33" s="42">
        <v>6280</v>
      </c>
      <c r="I33" s="42">
        <v>8027</v>
      </c>
      <c r="J33" s="46"/>
      <c r="K33" s="107">
        <v>3983.79</v>
      </c>
      <c r="L33" s="37">
        <f t="shared" si="4"/>
        <v>496.29874174660523</v>
      </c>
      <c r="M33" s="38"/>
      <c r="N33" s="107">
        <v>1889.28</v>
      </c>
      <c r="O33" s="37">
        <f t="shared" si="0"/>
        <v>235.36564096175408</v>
      </c>
      <c r="P33" s="49"/>
      <c r="Q33" s="107">
        <v>2094.5099999999998</v>
      </c>
      <c r="R33" s="37">
        <f t="shared" si="1"/>
        <v>260.93310078485109</v>
      </c>
      <c r="S33" s="99"/>
      <c r="T33" s="90">
        <v>1.8313855013550137E-2</v>
      </c>
      <c r="U33" s="90">
        <v>0</v>
      </c>
      <c r="V33" s="90">
        <v>9.3898204607046079E-2</v>
      </c>
      <c r="W33" s="90">
        <v>0.86646764905149054</v>
      </c>
      <c r="X33" s="90">
        <v>0</v>
      </c>
      <c r="Y33" s="90">
        <v>2.1320291327913281E-2</v>
      </c>
      <c r="Z33" s="33">
        <f t="shared" si="2"/>
        <v>0.47424186515855504</v>
      </c>
      <c r="AA33" s="90">
        <v>0</v>
      </c>
      <c r="AB33" s="90">
        <v>6.07301946517324E-3</v>
      </c>
      <c r="AC33" s="90">
        <v>0.99392698053482686</v>
      </c>
      <c r="AD33" s="40">
        <f t="shared" si="3"/>
        <v>0.52575813484144485</v>
      </c>
    </row>
    <row r="34" spans="1:31" s="21" customFormat="1" x14ac:dyDescent="0.25">
      <c r="A34" s="20"/>
      <c r="B34" s="85">
        <v>959</v>
      </c>
      <c r="C34" s="105">
        <v>6</v>
      </c>
      <c r="D34" s="74" t="s">
        <v>151</v>
      </c>
      <c r="E34" s="42">
        <v>2113</v>
      </c>
      <c r="F34" s="42">
        <v>52</v>
      </c>
      <c r="G34" s="42">
        <v>283</v>
      </c>
      <c r="H34" s="42">
        <v>5018</v>
      </c>
      <c r="I34" s="42">
        <v>5136</v>
      </c>
      <c r="J34" s="36"/>
      <c r="K34" s="107">
        <v>1915.81</v>
      </c>
      <c r="L34" s="37">
        <f t="shared" si="4"/>
        <v>373.01596573208724</v>
      </c>
      <c r="M34" s="38"/>
      <c r="N34" s="107">
        <v>500.67</v>
      </c>
      <c r="O34" s="37">
        <f t="shared" si="0"/>
        <v>97.482476635514018</v>
      </c>
      <c r="P34" s="47"/>
      <c r="Q34" s="107">
        <v>1415.14</v>
      </c>
      <c r="R34" s="37">
        <f t="shared" si="1"/>
        <v>275.53348909657319</v>
      </c>
      <c r="S34" s="100">
        <v>2</v>
      </c>
      <c r="T34" s="90">
        <v>5.52259971638005E-2</v>
      </c>
      <c r="U34" s="90">
        <v>0</v>
      </c>
      <c r="V34" s="90">
        <v>0</v>
      </c>
      <c r="W34" s="90">
        <v>0.94477400283619939</v>
      </c>
      <c r="X34" s="90">
        <v>0</v>
      </c>
      <c r="Y34" s="90">
        <v>0</v>
      </c>
      <c r="Z34" s="33">
        <f t="shared" si="2"/>
        <v>0.26133593623584805</v>
      </c>
      <c r="AA34" s="90">
        <v>0</v>
      </c>
      <c r="AB34" s="90">
        <v>0</v>
      </c>
      <c r="AC34" s="90">
        <v>1</v>
      </c>
      <c r="AD34" s="40">
        <f t="shared" si="3"/>
        <v>0.73866406376415206</v>
      </c>
    </row>
    <row r="35" spans="1:31" s="21" customFormat="1" x14ac:dyDescent="0.25">
      <c r="A35" s="20"/>
      <c r="B35" s="85">
        <v>623</v>
      </c>
      <c r="C35" s="105">
        <v>6</v>
      </c>
      <c r="D35" s="74" t="s">
        <v>48</v>
      </c>
      <c r="E35" s="42">
        <v>2312</v>
      </c>
      <c r="F35" s="42">
        <v>39</v>
      </c>
      <c r="G35" s="42">
        <v>0</v>
      </c>
      <c r="H35" s="42">
        <v>4996</v>
      </c>
      <c r="I35" s="42">
        <v>4996</v>
      </c>
      <c r="J35" s="36"/>
      <c r="K35" s="107">
        <v>2342.4299999999998</v>
      </c>
      <c r="L35" s="37">
        <f t="shared" ref="L35:L55" si="5">K35*1000/I35</f>
        <v>468.86108887109685</v>
      </c>
      <c r="M35" s="38"/>
      <c r="N35" s="107">
        <v>696.38</v>
      </c>
      <c r="O35" s="37">
        <f t="shared" ref="O35:O55" si="6">N35*1000/I35</f>
        <v>139.38751000800642</v>
      </c>
      <c r="P35" s="47"/>
      <c r="Q35" s="107">
        <v>1646.0500000000002</v>
      </c>
      <c r="R35" s="37">
        <f t="shared" ref="R35:R55" si="7">Q35*1000/I35</f>
        <v>329.47357886309049</v>
      </c>
      <c r="S35" s="100"/>
      <c r="T35" s="90">
        <v>3.9533013584537181E-2</v>
      </c>
      <c r="U35" s="90">
        <v>0</v>
      </c>
      <c r="V35" s="90">
        <v>0.54154341020707086</v>
      </c>
      <c r="W35" s="90">
        <v>0.37913208305810042</v>
      </c>
      <c r="X35" s="90">
        <v>3.9791493150291506E-2</v>
      </c>
      <c r="Y35" s="90">
        <v>0</v>
      </c>
      <c r="Z35" s="33">
        <f t="shared" ref="Z35:Z55" si="8">N35/K35</f>
        <v>0.2972895668173649</v>
      </c>
      <c r="AA35" s="90">
        <v>0</v>
      </c>
      <c r="AB35" s="90">
        <v>9.3435800856596085E-3</v>
      </c>
      <c r="AC35" s="90">
        <v>0.99065641991434028</v>
      </c>
      <c r="AD35" s="40">
        <f t="shared" ref="AD35:AD55" si="9">Q35/K35</f>
        <v>0.70271043318263526</v>
      </c>
    </row>
    <row r="36" spans="1:31" s="21" customFormat="1" x14ac:dyDescent="0.25">
      <c r="A36" s="20"/>
      <c r="B36" s="85">
        <v>18</v>
      </c>
      <c r="C36" s="105">
        <v>2</v>
      </c>
      <c r="D36" s="74" t="s">
        <v>49</v>
      </c>
      <c r="E36" s="42">
        <v>139488</v>
      </c>
      <c r="F36" s="42">
        <v>28699</v>
      </c>
      <c r="G36" s="42">
        <v>0</v>
      </c>
      <c r="H36" s="42">
        <v>398718</v>
      </c>
      <c r="I36" s="42">
        <v>398718</v>
      </c>
      <c r="J36" s="36"/>
      <c r="K36" s="107">
        <v>156047.62</v>
      </c>
      <c r="L36" s="37">
        <f t="shared" si="5"/>
        <v>391.37340175261716</v>
      </c>
      <c r="M36" s="38"/>
      <c r="N36" s="107">
        <v>54652.75</v>
      </c>
      <c r="O36" s="37">
        <f t="shared" si="6"/>
        <v>137.07118815804654</v>
      </c>
      <c r="P36" s="47"/>
      <c r="Q36" s="107">
        <v>101394.87000000001</v>
      </c>
      <c r="R36" s="37">
        <f t="shared" si="7"/>
        <v>254.30221359457065</v>
      </c>
      <c r="S36" s="99"/>
      <c r="T36" s="90">
        <v>4.0198160202368591E-2</v>
      </c>
      <c r="U36" s="90">
        <v>0</v>
      </c>
      <c r="V36" s="90">
        <v>9.5288892141749501E-2</v>
      </c>
      <c r="W36" s="90">
        <v>0.49387835012876757</v>
      </c>
      <c r="X36" s="90">
        <v>0.35886574783519587</v>
      </c>
      <c r="Y36" s="90">
        <v>1.1768849691918522E-2</v>
      </c>
      <c r="Z36" s="33">
        <f t="shared" si="8"/>
        <v>0.35023123069739864</v>
      </c>
      <c r="AA36" s="90">
        <v>0</v>
      </c>
      <c r="AB36" s="90">
        <v>1.3610156016768894E-4</v>
      </c>
      <c r="AC36" s="90">
        <v>0.99986389843983225</v>
      </c>
      <c r="AD36" s="40">
        <f t="shared" si="9"/>
        <v>0.64976876930260141</v>
      </c>
    </row>
    <row r="37" spans="1:31" s="21" customFormat="1" x14ac:dyDescent="0.25">
      <c r="A37" s="20"/>
      <c r="B37" s="85">
        <v>212</v>
      </c>
      <c r="C37" s="105">
        <v>7</v>
      </c>
      <c r="D37" s="74" t="s">
        <v>50</v>
      </c>
      <c r="E37" s="42">
        <v>5257</v>
      </c>
      <c r="F37" s="42">
        <v>0</v>
      </c>
      <c r="G37" s="42">
        <v>0</v>
      </c>
      <c r="H37" s="42">
        <v>10404</v>
      </c>
      <c r="I37" s="42">
        <v>10404</v>
      </c>
      <c r="J37" s="36"/>
      <c r="K37" s="107">
        <v>2732.01</v>
      </c>
      <c r="L37" s="37">
        <f t="shared" si="5"/>
        <v>262.59227220299886</v>
      </c>
      <c r="M37" s="41"/>
      <c r="N37" s="107">
        <v>1111.79</v>
      </c>
      <c r="O37" s="37">
        <f t="shared" si="6"/>
        <v>106.86178392925798</v>
      </c>
      <c r="P37" s="49"/>
      <c r="Q37" s="107">
        <v>1620.22</v>
      </c>
      <c r="R37" s="37">
        <f t="shared" si="7"/>
        <v>155.73048827374086</v>
      </c>
      <c r="S37" s="99"/>
      <c r="T37" s="90">
        <v>5.1565493483481592E-2</v>
      </c>
      <c r="U37" s="90">
        <v>0</v>
      </c>
      <c r="V37" s="90">
        <v>0.3208339704440587</v>
      </c>
      <c r="W37" s="90">
        <v>0.61927162503710231</v>
      </c>
      <c r="X37" s="90">
        <v>8.3289110353573972E-3</v>
      </c>
      <c r="Y37" s="90">
        <v>0</v>
      </c>
      <c r="Z37" s="33">
        <f t="shared" si="8"/>
        <v>0.40694946211763494</v>
      </c>
      <c r="AA37" s="90">
        <v>0</v>
      </c>
      <c r="AB37" s="90">
        <v>7.7088296651072075E-3</v>
      </c>
      <c r="AC37" s="90">
        <v>0.99229117033489278</v>
      </c>
      <c r="AD37" s="40">
        <f t="shared" si="9"/>
        <v>0.59305053788236495</v>
      </c>
    </row>
    <row r="38" spans="1:31" s="21" customFormat="1" x14ac:dyDescent="0.25">
      <c r="A38" s="20"/>
      <c r="B38" s="85">
        <v>545</v>
      </c>
      <c r="C38" s="105">
        <v>8</v>
      </c>
      <c r="D38" s="74" t="s">
        <v>51</v>
      </c>
      <c r="E38" s="42">
        <v>198</v>
      </c>
      <c r="F38" s="42">
        <v>0</v>
      </c>
      <c r="G38" s="42">
        <v>8</v>
      </c>
      <c r="H38" s="42">
        <v>406</v>
      </c>
      <c r="I38" s="42">
        <v>409</v>
      </c>
      <c r="J38" s="36"/>
      <c r="K38" s="107">
        <v>134.27000000000001</v>
      </c>
      <c r="L38" s="37">
        <f t="shared" si="5"/>
        <v>328.28850855745719</v>
      </c>
      <c r="M38" s="38"/>
      <c r="N38" s="107">
        <v>31.83</v>
      </c>
      <c r="O38" s="37">
        <f t="shared" si="6"/>
        <v>77.8239608801956</v>
      </c>
      <c r="P38" s="47"/>
      <c r="Q38" s="107">
        <v>102.44</v>
      </c>
      <c r="R38" s="37">
        <f t="shared" si="7"/>
        <v>250.46454767726161</v>
      </c>
      <c r="S38" s="99"/>
      <c r="T38" s="90">
        <v>7.0373861137291868E-2</v>
      </c>
      <c r="U38" s="90">
        <v>0</v>
      </c>
      <c r="V38" s="90">
        <v>0</v>
      </c>
      <c r="W38" s="90">
        <v>0.92962613886270817</v>
      </c>
      <c r="X38" s="90">
        <v>0</v>
      </c>
      <c r="Y38" s="90">
        <v>0</v>
      </c>
      <c r="Z38" s="33">
        <f t="shared" si="8"/>
        <v>0.23705965591718176</v>
      </c>
      <c r="AA38" s="90">
        <v>0</v>
      </c>
      <c r="AB38" s="90">
        <v>0</v>
      </c>
      <c r="AC38" s="90">
        <v>1</v>
      </c>
      <c r="AD38" s="40">
        <f t="shared" si="9"/>
        <v>0.76294034408281808</v>
      </c>
    </row>
    <row r="39" spans="1:31" s="21" customFormat="1" x14ac:dyDescent="0.25">
      <c r="A39" s="20"/>
      <c r="B39" s="85">
        <v>389</v>
      </c>
      <c r="C39" s="105">
        <v>7</v>
      </c>
      <c r="D39" s="74" t="s">
        <v>52</v>
      </c>
      <c r="E39" s="42">
        <v>6891</v>
      </c>
      <c r="F39" s="42">
        <v>0</v>
      </c>
      <c r="G39" s="42">
        <v>0</v>
      </c>
      <c r="H39" s="42">
        <v>15511</v>
      </c>
      <c r="I39" s="42">
        <v>15511</v>
      </c>
      <c r="J39" s="36"/>
      <c r="K39" s="107">
        <v>4836.25</v>
      </c>
      <c r="L39" s="37">
        <f t="shared" si="5"/>
        <v>311.79485526400617</v>
      </c>
      <c r="M39" s="38"/>
      <c r="N39" s="107">
        <v>2105.85</v>
      </c>
      <c r="O39" s="37">
        <f t="shared" si="6"/>
        <v>135.76494100960608</v>
      </c>
      <c r="P39" s="38"/>
      <c r="Q39" s="107">
        <v>2730.4</v>
      </c>
      <c r="R39" s="37">
        <f t="shared" si="7"/>
        <v>176.0299142544001</v>
      </c>
      <c r="S39" s="99"/>
      <c r="T39" s="90">
        <v>4.0586936391480873E-2</v>
      </c>
      <c r="U39" s="90">
        <v>0</v>
      </c>
      <c r="V39" s="90">
        <v>5.2244936723888219E-2</v>
      </c>
      <c r="W39" s="90">
        <v>0.51139919747370421</v>
      </c>
      <c r="X39" s="90">
        <v>0.39576892941092667</v>
      </c>
      <c r="Y39" s="90">
        <v>0</v>
      </c>
      <c r="Z39" s="33">
        <f t="shared" si="8"/>
        <v>0.43543034375807699</v>
      </c>
      <c r="AA39" s="90">
        <v>0</v>
      </c>
      <c r="AB39" s="90">
        <v>1.6986522121300907E-2</v>
      </c>
      <c r="AC39" s="90">
        <v>0.98301347787869908</v>
      </c>
      <c r="AD39" s="40">
        <f t="shared" si="9"/>
        <v>0.56456965624192301</v>
      </c>
    </row>
    <row r="40" spans="1:31" s="21" customFormat="1" x14ac:dyDescent="0.25">
      <c r="A40" s="20"/>
      <c r="B40" s="85">
        <v>183</v>
      </c>
      <c r="C40" s="105">
        <v>4</v>
      </c>
      <c r="D40" s="74" t="s">
        <v>53</v>
      </c>
      <c r="E40" s="42">
        <v>60575</v>
      </c>
      <c r="F40" s="42">
        <v>14517</v>
      </c>
      <c r="G40" s="42">
        <v>1200</v>
      </c>
      <c r="H40" s="42">
        <v>161531</v>
      </c>
      <c r="I40" s="42">
        <v>162031</v>
      </c>
      <c r="J40" s="46"/>
      <c r="K40" s="107">
        <v>72686.39</v>
      </c>
      <c r="L40" s="37">
        <f t="shared" si="5"/>
        <v>448.5955773895119</v>
      </c>
      <c r="M40" s="41"/>
      <c r="N40" s="107">
        <v>31674.94</v>
      </c>
      <c r="O40" s="37">
        <f t="shared" si="6"/>
        <v>195.48691299812998</v>
      </c>
      <c r="P40" s="41"/>
      <c r="Q40" s="107">
        <v>41011.450000000004</v>
      </c>
      <c r="R40" s="37">
        <f t="shared" si="7"/>
        <v>253.10866439138195</v>
      </c>
      <c r="S40" s="99"/>
      <c r="T40" s="90">
        <v>2.8099185033973229E-2</v>
      </c>
      <c r="U40" s="90">
        <v>2.8729336188166418E-3</v>
      </c>
      <c r="V40" s="90">
        <v>7.3429026227042588E-2</v>
      </c>
      <c r="W40" s="90">
        <v>0.59938140372168025</v>
      </c>
      <c r="X40" s="90">
        <v>0.28629983198073938</v>
      </c>
      <c r="Y40" s="90">
        <v>9.91761941774791E-3</v>
      </c>
      <c r="Z40" s="33">
        <f t="shared" si="8"/>
        <v>0.43577539068868326</v>
      </c>
      <c r="AA40" s="90">
        <v>0</v>
      </c>
      <c r="AB40" s="90">
        <v>1.1618706483189449E-3</v>
      </c>
      <c r="AC40" s="90">
        <v>0.99883812935168104</v>
      </c>
      <c r="AD40" s="40">
        <f t="shared" si="9"/>
        <v>0.56422460931131679</v>
      </c>
    </row>
    <row r="41" spans="1:31" s="21" customFormat="1" x14ac:dyDescent="0.25">
      <c r="A41" s="20"/>
      <c r="B41" s="85">
        <v>555</v>
      </c>
      <c r="C41" s="105">
        <v>7</v>
      </c>
      <c r="D41" s="74" t="s">
        <v>54</v>
      </c>
      <c r="E41" s="42">
        <v>5299</v>
      </c>
      <c r="F41" s="42">
        <v>72</v>
      </c>
      <c r="G41" s="42">
        <v>0</v>
      </c>
      <c r="H41" s="42">
        <v>9804</v>
      </c>
      <c r="I41" s="42">
        <v>9804</v>
      </c>
      <c r="J41" s="36"/>
      <c r="K41" s="107">
        <v>4267.87</v>
      </c>
      <c r="L41" s="37">
        <f t="shared" si="5"/>
        <v>435.31925744594042</v>
      </c>
      <c r="M41" s="38"/>
      <c r="N41" s="107">
        <v>1546.18</v>
      </c>
      <c r="O41" s="37">
        <f t="shared" si="6"/>
        <v>157.70909832721338</v>
      </c>
      <c r="P41" s="47"/>
      <c r="Q41" s="107">
        <v>2721.69</v>
      </c>
      <c r="R41" s="37">
        <f t="shared" si="7"/>
        <v>277.61015911872704</v>
      </c>
      <c r="S41" s="99"/>
      <c r="T41" s="90">
        <v>3.4937717471445758E-2</v>
      </c>
      <c r="U41" s="90">
        <v>0</v>
      </c>
      <c r="V41" s="90">
        <v>0.18351032868100739</v>
      </c>
      <c r="W41" s="90">
        <v>0.72056293575133545</v>
      </c>
      <c r="X41" s="90">
        <v>5.9921871968334865E-2</v>
      </c>
      <c r="Y41" s="90">
        <v>1.0671461278764437E-3</v>
      </c>
      <c r="Z41" s="33">
        <f t="shared" si="8"/>
        <v>0.36228376215770397</v>
      </c>
      <c r="AA41" s="90">
        <v>0</v>
      </c>
      <c r="AB41" s="90">
        <v>0</v>
      </c>
      <c r="AC41" s="90">
        <v>1</v>
      </c>
      <c r="AD41" s="40">
        <f t="shared" si="9"/>
        <v>0.63771623784229603</v>
      </c>
    </row>
    <row r="42" spans="1:31" s="21" customFormat="1" x14ac:dyDescent="0.25">
      <c r="A42" s="20"/>
      <c r="B42" s="85">
        <v>36</v>
      </c>
      <c r="C42" s="105">
        <v>3</v>
      </c>
      <c r="D42" s="74" t="s">
        <v>55</v>
      </c>
      <c r="E42" s="42">
        <v>29901</v>
      </c>
      <c r="F42" s="42">
        <v>26026</v>
      </c>
      <c r="G42" s="42">
        <v>0</v>
      </c>
      <c r="H42" s="42">
        <v>131000</v>
      </c>
      <c r="I42" s="42">
        <v>131000</v>
      </c>
      <c r="J42" s="36"/>
      <c r="K42" s="107">
        <v>55422.86</v>
      </c>
      <c r="L42" s="37">
        <f t="shared" si="5"/>
        <v>423.07526717557249</v>
      </c>
      <c r="M42" s="49"/>
      <c r="N42" s="107">
        <v>32536.53</v>
      </c>
      <c r="O42" s="37">
        <f t="shared" si="6"/>
        <v>248.37045801526719</v>
      </c>
      <c r="P42" s="47"/>
      <c r="Q42" s="107">
        <v>22886.33</v>
      </c>
      <c r="R42" s="37">
        <f t="shared" si="7"/>
        <v>174.70480916030533</v>
      </c>
      <c r="S42" s="99"/>
      <c r="T42" s="90">
        <v>2.2184602967802652E-2</v>
      </c>
      <c r="U42" s="90">
        <v>3.0734684983309529E-5</v>
      </c>
      <c r="V42" s="90">
        <v>7.8982300816958659E-2</v>
      </c>
      <c r="W42" s="90">
        <v>0.43177837341597275</v>
      </c>
      <c r="X42" s="90">
        <v>0.45906554878470446</v>
      </c>
      <c r="Y42" s="90">
        <v>7.9584393295781698E-3</v>
      </c>
      <c r="Z42" s="33">
        <f t="shared" si="8"/>
        <v>0.58705974393959459</v>
      </c>
      <c r="AA42" s="90">
        <v>0</v>
      </c>
      <c r="AB42" s="90">
        <v>0</v>
      </c>
      <c r="AC42" s="90">
        <v>1</v>
      </c>
      <c r="AD42" s="40">
        <f t="shared" si="9"/>
        <v>0.41294025606040541</v>
      </c>
    </row>
    <row r="43" spans="1:31" s="35" customFormat="1" x14ac:dyDescent="0.25">
      <c r="A43" s="20"/>
      <c r="B43" s="85">
        <v>786</v>
      </c>
      <c r="C43" s="105">
        <v>7</v>
      </c>
      <c r="D43" s="74" t="s">
        <v>56</v>
      </c>
      <c r="E43" s="42">
        <v>18370</v>
      </c>
      <c r="F43" s="42">
        <v>1309</v>
      </c>
      <c r="G43" s="42">
        <v>2104</v>
      </c>
      <c r="H43" s="42">
        <v>45608</v>
      </c>
      <c r="I43" s="42">
        <v>46485</v>
      </c>
      <c r="J43" s="36"/>
      <c r="K43" s="107">
        <v>18224.04</v>
      </c>
      <c r="L43" s="37">
        <f t="shared" si="5"/>
        <v>392.04130364633755</v>
      </c>
      <c r="M43" s="38"/>
      <c r="N43" s="107">
        <v>5762.05</v>
      </c>
      <c r="O43" s="37">
        <f t="shared" si="6"/>
        <v>123.95503925997633</v>
      </c>
      <c r="P43" s="38"/>
      <c r="Q43" s="107">
        <v>12461.99</v>
      </c>
      <c r="R43" s="37">
        <f t="shared" si="7"/>
        <v>268.08626438636117</v>
      </c>
      <c r="S43" s="99"/>
      <c r="T43" s="90">
        <v>4.3612950252080424E-2</v>
      </c>
      <c r="U43" s="90">
        <v>0</v>
      </c>
      <c r="V43" s="90">
        <v>0.13216650324103399</v>
      </c>
      <c r="W43" s="90">
        <v>0.72791627979625306</v>
      </c>
      <c r="X43" s="90">
        <v>8.5167605279371061E-2</v>
      </c>
      <c r="Y43" s="90">
        <v>1.1136661431261444E-2</v>
      </c>
      <c r="Z43" s="33">
        <f t="shared" si="8"/>
        <v>0.31617852024029797</v>
      </c>
      <c r="AA43" s="90">
        <v>0</v>
      </c>
      <c r="AB43" s="90">
        <v>2.1585637606834864E-4</v>
      </c>
      <c r="AC43" s="90">
        <v>0.99978414362393164</v>
      </c>
      <c r="AD43" s="40">
        <f t="shared" si="9"/>
        <v>0.68382147975970198</v>
      </c>
      <c r="AE43" s="139"/>
    </row>
    <row r="44" spans="1:31" s="21" customFormat="1" x14ac:dyDescent="0.25">
      <c r="A44" s="20"/>
      <c r="B44" s="85">
        <v>1</v>
      </c>
      <c r="C44" s="105">
        <v>1</v>
      </c>
      <c r="D44" s="74" t="s">
        <v>57</v>
      </c>
      <c r="E44" s="42">
        <v>165787</v>
      </c>
      <c r="F44" s="42">
        <v>39674</v>
      </c>
      <c r="G44" s="42">
        <v>0</v>
      </c>
      <c r="H44" s="42">
        <v>548470</v>
      </c>
      <c r="I44" s="42">
        <v>548470</v>
      </c>
      <c r="J44" s="36"/>
      <c r="K44" s="107">
        <v>205736.38</v>
      </c>
      <c r="L44" s="37">
        <f t="shared" si="5"/>
        <v>375.10963224971283</v>
      </c>
      <c r="M44" s="38"/>
      <c r="N44" s="107">
        <v>116532.4</v>
      </c>
      <c r="O44" s="37">
        <f t="shared" si="6"/>
        <v>212.46813864021732</v>
      </c>
      <c r="P44" s="137"/>
      <c r="Q44" s="107">
        <v>89203.98</v>
      </c>
      <c r="R44" s="37">
        <f t="shared" si="7"/>
        <v>162.64149360949551</v>
      </c>
      <c r="S44" s="100">
        <v>1</v>
      </c>
      <c r="T44" s="90">
        <v>2.5933302669472184E-2</v>
      </c>
      <c r="U44" s="90">
        <v>1.7214096680408196E-4</v>
      </c>
      <c r="V44" s="90">
        <v>7.4846737902935154E-2</v>
      </c>
      <c r="W44" s="90">
        <v>0.45783876415486169</v>
      </c>
      <c r="X44" s="90">
        <v>0.4351188167410952</v>
      </c>
      <c r="Y44" s="90">
        <v>6.0902375648317552E-3</v>
      </c>
      <c r="Z44" s="33">
        <f t="shared" si="8"/>
        <v>0.56641610978087586</v>
      </c>
      <c r="AA44" s="90">
        <v>0</v>
      </c>
      <c r="AB44" s="90">
        <v>1.2952336880036072E-3</v>
      </c>
      <c r="AC44" s="90">
        <v>0.99870476631199645</v>
      </c>
      <c r="AD44" s="40">
        <f t="shared" si="9"/>
        <v>0.43358389021912408</v>
      </c>
    </row>
    <row r="45" spans="1:31" s="21" customFormat="1" x14ac:dyDescent="0.25">
      <c r="A45" s="20"/>
      <c r="B45" s="85">
        <v>172</v>
      </c>
      <c r="C45" s="105">
        <v>1</v>
      </c>
      <c r="D45" s="74" t="s">
        <v>58</v>
      </c>
      <c r="E45" s="42">
        <v>173349</v>
      </c>
      <c r="F45" s="42">
        <v>50445</v>
      </c>
      <c r="G45" s="42">
        <v>0</v>
      </c>
      <c r="H45" s="42">
        <v>547587</v>
      </c>
      <c r="I45" s="42">
        <v>547587</v>
      </c>
      <c r="J45" s="36"/>
      <c r="K45" s="107">
        <v>217456.7</v>
      </c>
      <c r="L45" s="37">
        <f t="shared" si="5"/>
        <v>397.11808351914857</v>
      </c>
      <c r="M45" s="38"/>
      <c r="N45" s="107">
        <v>96774.78</v>
      </c>
      <c r="O45" s="37">
        <f t="shared" si="6"/>
        <v>176.72950599630744</v>
      </c>
      <c r="P45" s="47"/>
      <c r="Q45" s="107">
        <v>120681.92</v>
      </c>
      <c r="R45" s="37">
        <f t="shared" si="7"/>
        <v>220.38857752284113</v>
      </c>
      <c r="S45" s="99">
        <v>1</v>
      </c>
      <c r="T45" s="90">
        <v>3.1177544397414284E-2</v>
      </c>
      <c r="U45" s="90">
        <v>1.3145987001985434E-3</v>
      </c>
      <c r="V45" s="90">
        <v>9.0448875213149538E-2</v>
      </c>
      <c r="W45" s="90">
        <v>0.44786213928876928</v>
      </c>
      <c r="X45" s="90">
        <v>0.42079155333652013</v>
      </c>
      <c r="Y45" s="90">
        <v>8.4052890639482718E-3</v>
      </c>
      <c r="Z45" s="33">
        <f t="shared" si="8"/>
        <v>0.4450301140410941</v>
      </c>
      <c r="AA45" s="90">
        <v>0</v>
      </c>
      <c r="AB45" s="90">
        <v>2.5566381443052947E-3</v>
      </c>
      <c r="AC45" s="90">
        <v>0.99744336185569471</v>
      </c>
      <c r="AD45" s="40">
        <f t="shared" si="9"/>
        <v>0.55496988595890584</v>
      </c>
    </row>
    <row r="46" spans="1:31" s="21" customFormat="1" x14ac:dyDescent="0.25">
      <c r="A46" s="20"/>
      <c r="B46" s="85">
        <v>249</v>
      </c>
      <c r="C46" s="105">
        <v>7</v>
      </c>
      <c r="D46" s="74" t="s">
        <v>59</v>
      </c>
      <c r="E46" s="42">
        <v>9933</v>
      </c>
      <c r="F46" s="42">
        <v>851</v>
      </c>
      <c r="G46" s="42">
        <v>152</v>
      </c>
      <c r="H46" s="42">
        <v>22265</v>
      </c>
      <c r="I46" s="42">
        <v>22328</v>
      </c>
      <c r="J46" s="36"/>
      <c r="K46" s="107">
        <v>9467.2999999999993</v>
      </c>
      <c r="L46" s="37">
        <f t="shared" si="5"/>
        <v>424.0102113937657</v>
      </c>
      <c r="M46" s="38"/>
      <c r="N46" s="107">
        <v>2027.7</v>
      </c>
      <c r="O46" s="37">
        <f t="shared" si="6"/>
        <v>90.814224292368323</v>
      </c>
      <c r="P46" s="47"/>
      <c r="Q46" s="107">
        <v>7439.6</v>
      </c>
      <c r="R46" s="37">
        <f t="shared" si="7"/>
        <v>333.19598710139735</v>
      </c>
      <c r="S46" s="99"/>
      <c r="T46" s="90">
        <v>6.050204665384426E-2</v>
      </c>
      <c r="U46" s="90">
        <v>0</v>
      </c>
      <c r="V46" s="90">
        <v>6.1646200128224096E-2</v>
      </c>
      <c r="W46" s="90">
        <v>0.84165310450263842</v>
      </c>
      <c r="X46" s="90">
        <v>0</v>
      </c>
      <c r="Y46" s="90">
        <v>3.6198648715293193E-2</v>
      </c>
      <c r="Z46" s="33">
        <f t="shared" si="8"/>
        <v>0.21417933307278741</v>
      </c>
      <c r="AA46" s="90">
        <v>0</v>
      </c>
      <c r="AB46" s="90">
        <v>0</v>
      </c>
      <c r="AC46" s="90">
        <v>1</v>
      </c>
      <c r="AD46" s="40">
        <f t="shared" si="9"/>
        <v>0.78582066692721275</v>
      </c>
    </row>
    <row r="47" spans="1:31" s="21" customFormat="1" x14ac:dyDescent="0.25">
      <c r="A47" s="20"/>
      <c r="B47" s="85">
        <v>369</v>
      </c>
      <c r="C47" s="105">
        <v>9</v>
      </c>
      <c r="D47" s="74" t="s">
        <v>60</v>
      </c>
      <c r="E47" s="42">
        <v>4417</v>
      </c>
      <c r="F47" s="42">
        <v>68</v>
      </c>
      <c r="G47" s="42">
        <v>2881</v>
      </c>
      <c r="H47" s="42">
        <v>3343</v>
      </c>
      <c r="I47" s="42">
        <v>4543</v>
      </c>
      <c r="J47" s="36"/>
      <c r="K47" s="107">
        <v>2274.5198836828454</v>
      </c>
      <c r="L47" s="37">
        <f t="shared" si="5"/>
        <v>500.66473336624369</v>
      </c>
      <c r="M47" s="38"/>
      <c r="N47" s="107">
        <v>573.10190694627636</v>
      </c>
      <c r="O47" s="37">
        <f t="shared" si="6"/>
        <v>126.15054082022371</v>
      </c>
      <c r="P47" s="49">
        <v>6</v>
      </c>
      <c r="Q47" s="107">
        <v>1701.417976736569</v>
      </c>
      <c r="R47" s="37">
        <f t="shared" si="7"/>
        <v>374.51419254602007</v>
      </c>
      <c r="S47" s="100">
        <v>2</v>
      </c>
      <c r="T47" s="90">
        <v>3.214088066492287E-2</v>
      </c>
      <c r="U47" s="90">
        <v>0</v>
      </c>
      <c r="V47" s="90">
        <v>0.24582015570436122</v>
      </c>
      <c r="W47" s="90">
        <v>0.67164652966747085</v>
      </c>
      <c r="X47" s="90">
        <v>1.7797881801423086E-2</v>
      </c>
      <c r="Y47" s="90">
        <v>3.2594552161821888E-2</v>
      </c>
      <c r="Z47" s="33">
        <f t="shared" si="8"/>
        <v>0.25196610109133194</v>
      </c>
      <c r="AA47" s="90">
        <v>0</v>
      </c>
      <c r="AB47" s="90">
        <v>3.6616516841731905E-3</v>
      </c>
      <c r="AC47" s="90">
        <v>0.99633834831582679</v>
      </c>
      <c r="AD47" s="40">
        <f t="shared" si="9"/>
        <v>0.74803389890866812</v>
      </c>
    </row>
    <row r="48" spans="1:31" s="21" customFormat="1" x14ac:dyDescent="0.25">
      <c r="A48" s="20"/>
      <c r="B48" s="85">
        <v>797</v>
      </c>
      <c r="C48" s="105">
        <v>8</v>
      </c>
      <c r="D48" s="74" t="s">
        <v>152</v>
      </c>
      <c r="E48" s="42">
        <v>445</v>
      </c>
      <c r="F48" s="42">
        <v>0</v>
      </c>
      <c r="G48" s="42">
        <v>221</v>
      </c>
      <c r="H48" s="42">
        <v>478</v>
      </c>
      <c r="I48" s="42">
        <v>570</v>
      </c>
      <c r="J48" s="36"/>
      <c r="K48" s="107">
        <v>214.26193601895733</v>
      </c>
      <c r="L48" s="37">
        <f t="shared" si="5"/>
        <v>375.89813336659176</v>
      </c>
      <c r="M48" s="38"/>
      <c r="N48" s="107">
        <v>56.295548815165859</v>
      </c>
      <c r="O48" s="37">
        <f t="shared" si="6"/>
        <v>98.764120728361149</v>
      </c>
      <c r="P48" s="49">
        <v>6</v>
      </c>
      <c r="Q48" s="107">
        <v>157.96638720379147</v>
      </c>
      <c r="R48" s="37">
        <f t="shared" si="7"/>
        <v>277.13401263823067</v>
      </c>
      <c r="S48" s="100">
        <v>3</v>
      </c>
      <c r="T48" s="90">
        <v>4.6717725563614816E-2</v>
      </c>
      <c r="U48" s="90">
        <v>0</v>
      </c>
      <c r="V48" s="90">
        <v>0</v>
      </c>
      <c r="W48" s="90">
        <v>0.95328227443638525</v>
      </c>
      <c r="X48" s="90">
        <v>0</v>
      </c>
      <c r="Y48" s="90">
        <v>0</v>
      </c>
      <c r="Z48" s="33">
        <f t="shared" si="8"/>
        <v>0.26274171633633042</v>
      </c>
      <c r="AA48" s="90">
        <v>0</v>
      </c>
      <c r="AB48" s="90">
        <v>0</v>
      </c>
      <c r="AC48" s="90">
        <v>1</v>
      </c>
      <c r="AD48" s="40">
        <f t="shared" si="9"/>
        <v>0.73725828366366963</v>
      </c>
    </row>
    <row r="49" spans="1:30" s="21" customFormat="1" x14ac:dyDescent="0.25">
      <c r="A49" s="20"/>
      <c r="B49" s="85">
        <v>601</v>
      </c>
      <c r="C49" s="105">
        <v>4</v>
      </c>
      <c r="D49" s="74" t="s">
        <v>61</v>
      </c>
      <c r="E49" s="42">
        <v>34543</v>
      </c>
      <c r="F49" s="42">
        <v>2880</v>
      </c>
      <c r="G49" s="42">
        <v>7070</v>
      </c>
      <c r="H49" s="42">
        <v>75423</v>
      </c>
      <c r="I49" s="42">
        <v>78369</v>
      </c>
      <c r="J49" s="36"/>
      <c r="K49" s="107">
        <v>31841.52</v>
      </c>
      <c r="L49" s="37">
        <f t="shared" si="5"/>
        <v>406.30249205680815</v>
      </c>
      <c r="M49" s="38"/>
      <c r="N49" s="107">
        <v>12451.63</v>
      </c>
      <c r="O49" s="37">
        <f t="shared" si="6"/>
        <v>158.88463550638645</v>
      </c>
      <c r="P49" s="47"/>
      <c r="Q49" s="107">
        <v>19389.890000000003</v>
      </c>
      <c r="R49" s="37">
        <f t="shared" si="7"/>
        <v>247.41785655042176</v>
      </c>
      <c r="S49" s="100"/>
      <c r="T49" s="90">
        <v>3.3375550028389857E-2</v>
      </c>
      <c r="U49" s="90">
        <v>0</v>
      </c>
      <c r="V49" s="90">
        <v>0.14780876078071709</v>
      </c>
      <c r="W49" s="90">
        <v>0.56785577470580162</v>
      </c>
      <c r="X49" s="90">
        <v>0.23213587297406044</v>
      </c>
      <c r="Y49" s="90">
        <v>1.8824041511031085E-2</v>
      </c>
      <c r="Z49" s="33">
        <f t="shared" si="8"/>
        <v>0.39105011318555144</v>
      </c>
      <c r="AA49" s="90">
        <v>0</v>
      </c>
      <c r="AB49" s="90">
        <v>3.9226627897321741E-3</v>
      </c>
      <c r="AC49" s="90">
        <v>0.99607733721026781</v>
      </c>
      <c r="AD49" s="40">
        <f t="shared" si="9"/>
        <v>0.60894988681444862</v>
      </c>
    </row>
    <row r="50" spans="1:30" s="21" customFormat="1" x14ac:dyDescent="0.25">
      <c r="A50" s="20"/>
      <c r="B50" s="85">
        <v>552</v>
      </c>
      <c r="C50" s="105">
        <v>9</v>
      </c>
      <c r="D50" s="74" t="s">
        <v>62</v>
      </c>
      <c r="E50" s="42">
        <v>1661</v>
      </c>
      <c r="F50" s="42">
        <v>28</v>
      </c>
      <c r="G50" s="42">
        <v>626</v>
      </c>
      <c r="H50" s="42">
        <v>2420</v>
      </c>
      <c r="I50" s="42">
        <v>2681</v>
      </c>
      <c r="J50" s="36"/>
      <c r="K50" s="107">
        <v>1025.95</v>
      </c>
      <c r="L50" s="37">
        <f t="shared" si="5"/>
        <v>382.67437523312196</v>
      </c>
      <c r="M50" s="38"/>
      <c r="N50" s="107">
        <v>286.39</v>
      </c>
      <c r="O50" s="37">
        <f t="shared" si="6"/>
        <v>106.82208131294293</v>
      </c>
      <c r="P50" s="47"/>
      <c r="Q50" s="107">
        <v>739.56000000000006</v>
      </c>
      <c r="R50" s="37">
        <f t="shared" si="7"/>
        <v>275.85229392017908</v>
      </c>
      <c r="S50" s="100">
        <v>2</v>
      </c>
      <c r="T50" s="90">
        <v>4.6544921261217224E-2</v>
      </c>
      <c r="U50" s="90">
        <v>1.7458710150494083E-3</v>
      </c>
      <c r="V50" s="90">
        <v>4.6090994797304372E-2</v>
      </c>
      <c r="W50" s="90">
        <v>0.83763399560040508</v>
      </c>
      <c r="X50" s="90">
        <v>5.1782534306365445E-2</v>
      </c>
      <c r="Y50" s="90">
        <v>1.6201683019658509E-2</v>
      </c>
      <c r="Z50" s="33">
        <f t="shared" si="8"/>
        <v>0.27914615722013741</v>
      </c>
      <c r="AA50" s="90">
        <v>0</v>
      </c>
      <c r="AB50" s="90">
        <v>4.5973281410568447E-4</v>
      </c>
      <c r="AC50" s="90">
        <v>0.99954026718589428</v>
      </c>
      <c r="AD50" s="40">
        <f t="shared" si="9"/>
        <v>0.72085384277986264</v>
      </c>
    </row>
    <row r="51" spans="1:30" s="21" customFormat="1" x14ac:dyDescent="0.25">
      <c r="A51" s="20"/>
      <c r="B51" s="85">
        <v>324</v>
      </c>
      <c r="C51" s="105">
        <v>4</v>
      </c>
      <c r="D51" s="74" t="s">
        <v>63</v>
      </c>
      <c r="E51" s="42">
        <v>45062</v>
      </c>
      <c r="F51" s="42">
        <v>8456</v>
      </c>
      <c r="G51" s="42">
        <v>0</v>
      </c>
      <c r="H51" s="42">
        <v>123798</v>
      </c>
      <c r="I51" s="42">
        <v>123798</v>
      </c>
      <c r="J51" s="36"/>
      <c r="K51" s="107">
        <v>42006.71</v>
      </c>
      <c r="L51" s="37">
        <f t="shared" si="5"/>
        <v>339.31654792484534</v>
      </c>
      <c r="M51" s="41"/>
      <c r="N51" s="107">
        <v>25245.200000000001</v>
      </c>
      <c r="O51" s="37">
        <f t="shared" si="6"/>
        <v>203.92251894214769</v>
      </c>
      <c r="P51" s="38"/>
      <c r="Q51" s="107">
        <v>16761.509999999998</v>
      </c>
      <c r="R51" s="37">
        <f t="shared" si="7"/>
        <v>135.39402898269759</v>
      </c>
      <c r="S51" s="99"/>
      <c r="T51" s="90">
        <v>2.7020186015559392E-2</v>
      </c>
      <c r="U51" s="90">
        <v>0</v>
      </c>
      <c r="V51" s="90">
        <v>0.12057658485573496</v>
      </c>
      <c r="W51" s="90">
        <v>0.36399473959406148</v>
      </c>
      <c r="X51" s="90">
        <v>0.47835430101563858</v>
      </c>
      <c r="Y51" s="90">
        <v>1.0054188519005592E-2</v>
      </c>
      <c r="Z51" s="33">
        <f t="shared" si="8"/>
        <v>0.60098017673843063</v>
      </c>
      <c r="AA51" s="90">
        <v>0</v>
      </c>
      <c r="AB51" s="90">
        <v>9.4919849106673572E-4</v>
      </c>
      <c r="AC51" s="90">
        <v>0.99905080150893333</v>
      </c>
      <c r="AD51" s="40">
        <f t="shared" si="9"/>
        <v>0.39901982326156937</v>
      </c>
    </row>
    <row r="52" spans="1:30" s="21" customFormat="1" x14ac:dyDescent="0.25">
      <c r="A52" s="20"/>
      <c r="B52" s="85">
        <v>414</v>
      </c>
      <c r="C52" s="105">
        <v>6</v>
      </c>
      <c r="D52" s="74" t="s">
        <v>64</v>
      </c>
      <c r="E52" s="42">
        <v>2775</v>
      </c>
      <c r="F52" s="42">
        <v>875</v>
      </c>
      <c r="G52" s="42">
        <v>0</v>
      </c>
      <c r="H52" s="42">
        <v>8000</v>
      </c>
      <c r="I52" s="42">
        <v>8000</v>
      </c>
      <c r="J52" s="36"/>
      <c r="K52" s="107">
        <v>2873.52</v>
      </c>
      <c r="L52" s="37">
        <f t="shared" si="5"/>
        <v>359.19</v>
      </c>
      <c r="M52" s="38"/>
      <c r="N52" s="107">
        <v>601.23</v>
      </c>
      <c r="O52" s="37">
        <f t="shared" si="6"/>
        <v>75.153750000000002</v>
      </c>
      <c r="P52" s="47"/>
      <c r="Q52" s="107">
        <v>2272.29</v>
      </c>
      <c r="R52" s="37">
        <f t="shared" si="7"/>
        <v>284.03625</v>
      </c>
      <c r="S52" s="100"/>
      <c r="T52" s="90">
        <v>7.3316368112036984E-2</v>
      </c>
      <c r="U52" s="90">
        <v>0</v>
      </c>
      <c r="V52" s="90">
        <v>4.2246727541872489E-2</v>
      </c>
      <c r="W52" s="90">
        <v>0.88443690434609046</v>
      </c>
      <c r="X52" s="90">
        <v>0</v>
      </c>
      <c r="Y52" s="90">
        <v>0</v>
      </c>
      <c r="Z52" s="33">
        <f t="shared" si="8"/>
        <v>0.20923118683705003</v>
      </c>
      <c r="AA52" s="90">
        <v>0</v>
      </c>
      <c r="AB52" s="90">
        <v>0</v>
      </c>
      <c r="AC52" s="90">
        <v>1</v>
      </c>
      <c r="AD52" s="40">
        <f t="shared" si="9"/>
        <v>0.79076881316295</v>
      </c>
    </row>
    <row r="53" spans="1:30" s="21" customFormat="1" x14ac:dyDescent="0.25">
      <c r="A53" s="20"/>
      <c r="B53" s="85">
        <v>736</v>
      </c>
      <c r="C53" s="105">
        <v>7</v>
      </c>
      <c r="D53" s="74" t="s">
        <v>65</v>
      </c>
      <c r="E53" s="42">
        <v>1442</v>
      </c>
      <c r="F53" s="42">
        <v>23</v>
      </c>
      <c r="G53" s="42">
        <v>0</v>
      </c>
      <c r="H53" s="42">
        <v>2961</v>
      </c>
      <c r="I53" s="42">
        <v>2961</v>
      </c>
      <c r="J53" s="36"/>
      <c r="K53" s="107">
        <v>903.01</v>
      </c>
      <c r="L53" s="37">
        <f t="shared" si="5"/>
        <v>304.96791624451197</v>
      </c>
      <c r="M53" s="38"/>
      <c r="N53" s="107">
        <v>229.69</v>
      </c>
      <c r="O53" s="37">
        <f t="shared" si="6"/>
        <v>77.571766295170548</v>
      </c>
      <c r="P53" s="47"/>
      <c r="Q53" s="107">
        <v>673.32</v>
      </c>
      <c r="R53" s="37">
        <f t="shared" si="7"/>
        <v>227.39614994934144</v>
      </c>
      <c r="S53" s="99"/>
      <c r="T53" s="90">
        <v>7.1052287866254518E-2</v>
      </c>
      <c r="U53" s="90">
        <v>0</v>
      </c>
      <c r="V53" s="90">
        <v>0</v>
      </c>
      <c r="W53" s="90">
        <v>0.69689581609996076</v>
      </c>
      <c r="X53" s="90">
        <v>0.16544037615917107</v>
      </c>
      <c r="Y53" s="90">
        <v>6.6611519874613612E-2</v>
      </c>
      <c r="Z53" s="33">
        <f t="shared" si="8"/>
        <v>0.25436041682816357</v>
      </c>
      <c r="AA53" s="90">
        <v>0</v>
      </c>
      <c r="AB53" s="90">
        <v>0</v>
      </c>
      <c r="AC53" s="90">
        <v>1</v>
      </c>
      <c r="AD53" s="40">
        <f t="shared" si="9"/>
        <v>0.74563958317183643</v>
      </c>
    </row>
    <row r="54" spans="1:30" s="21" customFormat="1" x14ac:dyDescent="0.25">
      <c r="A54" s="20"/>
      <c r="B54" s="85">
        <v>50</v>
      </c>
      <c r="C54" s="105">
        <v>1</v>
      </c>
      <c r="D54" s="74" t="s">
        <v>66</v>
      </c>
      <c r="E54" s="42">
        <v>121779</v>
      </c>
      <c r="F54" s="42">
        <v>55083</v>
      </c>
      <c r="G54" s="42">
        <v>0</v>
      </c>
      <c r="H54" s="42">
        <v>396300</v>
      </c>
      <c r="I54" s="42">
        <v>396300</v>
      </c>
      <c r="J54" s="36"/>
      <c r="K54" s="107">
        <v>158265.13</v>
      </c>
      <c r="L54" s="37">
        <f t="shared" si="5"/>
        <v>399.35687610396167</v>
      </c>
      <c r="M54" s="38"/>
      <c r="N54" s="107">
        <v>70470.789999999994</v>
      </c>
      <c r="O54" s="37">
        <f t="shared" si="6"/>
        <v>177.82182689881404</v>
      </c>
      <c r="P54" s="47"/>
      <c r="Q54" s="107">
        <v>87794.34</v>
      </c>
      <c r="R54" s="37">
        <f t="shared" si="7"/>
        <v>221.53504920514763</v>
      </c>
      <c r="S54" s="100"/>
      <c r="T54" s="90">
        <v>3.0986029814622489E-2</v>
      </c>
      <c r="U54" s="90">
        <v>1.668776524287581E-2</v>
      </c>
      <c r="V54" s="90">
        <v>0.12663828516751408</v>
      </c>
      <c r="W54" s="90">
        <v>0.45362596332466265</v>
      </c>
      <c r="X54" s="90">
        <v>0.36518676745357903</v>
      </c>
      <c r="Y54" s="90">
        <v>6.8751889967460286E-3</v>
      </c>
      <c r="Z54" s="33">
        <f t="shared" si="8"/>
        <v>0.44527047745766862</v>
      </c>
      <c r="AA54" s="90">
        <v>0</v>
      </c>
      <c r="AB54" s="90">
        <v>2.9045152569060829E-4</v>
      </c>
      <c r="AC54" s="90">
        <v>0.99970954847430937</v>
      </c>
      <c r="AD54" s="40">
        <f t="shared" si="9"/>
        <v>0.55472952254233132</v>
      </c>
    </row>
    <row r="55" spans="1:30" s="21" customFormat="1" x14ac:dyDescent="0.25">
      <c r="A55" s="20"/>
      <c r="B55" s="85">
        <v>503</v>
      </c>
      <c r="C55" s="105">
        <v>7</v>
      </c>
      <c r="D55" s="74" t="s">
        <v>67</v>
      </c>
      <c r="E55" s="42">
        <v>3155</v>
      </c>
      <c r="F55" s="42">
        <v>0</v>
      </c>
      <c r="G55" s="42">
        <v>160</v>
      </c>
      <c r="H55" s="42">
        <v>9292</v>
      </c>
      <c r="I55" s="42">
        <v>9359</v>
      </c>
      <c r="J55" s="44"/>
      <c r="K55" s="107">
        <v>2047.06</v>
      </c>
      <c r="L55" s="37">
        <f t="shared" si="5"/>
        <v>218.72635965380917</v>
      </c>
      <c r="M55" s="111"/>
      <c r="N55" s="107">
        <v>533.46</v>
      </c>
      <c r="O55" s="37">
        <f t="shared" si="6"/>
        <v>56.999679452933009</v>
      </c>
      <c r="P55" s="115"/>
      <c r="Q55" s="107">
        <v>1513.6</v>
      </c>
      <c r="R55" s="37">
        <f t="shared" si="7"/>
        <v>161.72668020087616</v>
      </c>
      <c r="S55" s="99"/>
      <c r="T55" s="90">
        <v>9.5977205413714239E-2</v>
      </c>
      <c r="U55" s="90">
        <v>0</v>
      </c>
      <c r="V55" s="90">
        <v>1.014134143141004E-2</v>
      </c>
      <c r="W55" s="90">
        <v>0.87980354665766869</v>
      </c>
      <c r="X55" s="90">
        <v>1.4077906497206912E-2</v>
      </c>
      <c r="Y55" s="90">
        <v>0</v>
      </c>
      <c r="Z55" s="33">
        <f t="shared" si="8"/>
        <v>0.26059812609303101</v>
      </c>
      <c r="AA55" s="90">
        <v>0</v>
      </c>
      <c r="AB55" s="90">
        <v>0</v>
      </c>
      <c r="AC55" s="90">
        <v>1</v>
      </c>
      <c r="AD55" s="40">
        <f t="shared" si="9"/>
        <v>0.73940187390696899</v>
      </c>
    </row>
    <row r="56" spans="1:30" s="21" customFormat="1" x14ac:dyDescent="0.25">
      <c r="A56" s="20"/>
      <c r="B56" s="85">
        <v>413</v>
      </c>
      <c r="C56" s="105">
        <v>8</v>
      </c>
      <c r="D56" s="74" t="s">
        <v>68</v>
      </c>
      <c r="E56" s="42">
        <v>1544</v>
      </c>
      <c r="F56" s="42">
        <v>0</v>
      </c>
      <c r="G56" s="42">
        <v>1015</v>
      </c>
      <c r="H56" s="42">
        <v>1054</v>
      </c>
      <c r="I56" s="42">
        <v>1477</v>
      </c>
      <c r="J56" s="44"/>
      <c r="K56" s="107">
        <v>853.69</v>
      </c>
      <c r="L56" s="37">
        <f t="shared" ref="L56:L88" si="10">K56*1000/I56</f>
        <v>577.98916723087336</v>
      </c>
      <c r="M56" s="109"/>
      <c r="N56" s="107">
        <v>251.84</v>
      </c>
      <c r="O56" s="37">
        <f t="shared" ref="O56:O88" si="11">N56*1000/I56</f>
        <v>170.50778605280976</v>
      </c>
      <c r="P56" s="109"/>
      <c r="Q56" s="107">
        <v>601.85</v>
      </c>
      <c r="R56" s="37">
        <f t="shared" ref="R56:R88" si="12">Q56*1000/I56</f>
        <v>407.48138117806366</v>
      </c>
      <c r="S56" s="99"/>
      <c r="T56" s="90">
        <v>2.3070203303684877E-2</v>
      </c>
      <c r="U56" s="90">
        <v>1.1912325285895807E-2</v>
      </c>
      <c r="V56" s="90">
        <v>0.13103557814485386</v>
      </c>
      <c r="W56" s="90">
        <v>0.66423125794155014</v>
      </c>
      <c r="X56" s="90">
        <v>0.16875794155019058</v>
      </c>
      <c r="Y56" s="90">
        <v>9.9269377382465063E-4</v>
      </c>
      <c r="Z56" s="33">
        <f t="shared" ref="Z56:Z88" si="13">N56/K56</f>
        <v>0.29500169850882635</v>
      </c>
      <c r="AA56" s="90">
        <v>0</v>
      </c>
      <c r="AB56" s="90">
        <v>1.2461576804851707E-3</v>
      </c>
      <c r="AC56" s="90">
        <v>0.99875384231951481</v>
      </c>
      <c r="AD56" s="40">
        <f t="shared" ref="AD56:AD88" si="14">Q56/K56</f>
        <v>0.7049983014911736</v>
      </c>
    </row>
    <row r="57" spans="1:30" s="21" customFormat="1" x14ac:dyDescent="0.25">
      <c r="A57" s="20"/>
      <c r="B57" s="85">
        <v>556</v>
      </c>
      <c r="C57" s="105">
        <v>7</v>
      </c>
      <c r="D57" s="74" t="s">
        <v>69</v>
      </c>
      <c r="E57" s="42">
        <v>3162</v>
      </c>
      <c r="F57" s="42">
        <v>30</v>
      </c>
      <c r="G57" s="42">
        <v>220</v>
      </c>
      <c r="H57" s="42">
        <v>7707</v>
      </c>
      <c r="I57" s="42">
        <v>7799</v>
      </c>
      <c r="J57" s="44"/>
      <c r="K57" s="107">
        <v>3205.92</v>
      </c>
      <c r="L57" s="37">
        <f t="shared" si="10"/>
        <v>411.06808565200669</v>
      </c>
      <c r="M57" s="111"/>
      <c r="N57" s="107">
        <v>952</v>
      </c>
      <c r="O57" s="37">
        <f t="shared" si="11"/>
        <v>122.06693165790486</v>
      </c>
      <c r="P57" s="115"/>
      <c r="Q57" s="107">
        <v>2253.92</v>
      </c>
      <c r="R57" s="37">
        <f t="shared" si="12"/>
        <v>289.0011539941018</v>
      </c>
      <c r="S57" s="99"/>
      <c r="T57" s="90">
        <v>4.4611344537815123E-2</v>
      </c>
      <c r="U57" s="90">
        <v>0</v>
      </c>
      <c r="V57" s="90">
        <v>6.4926470588235294E-2</v>
      </c>
      <c r="W57" s="90">
        <v>0.63867647058823529</v>
      </c>
      <c r="X57" s="90">
        <v>0.25178571428571428</v>
      </c>
      <c r="Y57" s="90">
        <v>0</v>
      </c>
      <c r="Z57" s="33">
        <f t="shared" si="13"/>
        <v>0.29695064131356991</v>
      </c>
      <c r="AA57" s="90">
        <v>0</v>
      </c>
      <c r="AB57" s="90">
        <v>0</v>
      </c>
      <c r="AC57" s="90">
        <v>1</v>
      </c>
      <c r="AD57" s="40">
        <f t="shared" si="14"/>
        <v>0.70304935868643015</v>
      </c>
    </row>
    <row r="58" spans="1:30" s="21" customFormat="1" x14ac:dyDescent="0.25">
      <c r="A58" s="20"/>
      <c r="B58" s="85">
        <v>287</v>
      </c>
      <c r="C58" s="105">
        <v>7</v>
      </c>
      <c r="D58" s="74" t="s">
        <v>70</v>
      </c>
      <c r="E58" s="42">
        <v>1157</v>
      </c>
      <c r="F58" s="42">
        <v>127</v>
      </c>
      <c r="G58" s="42">
        <v>0</v>
      </c>
      <c r="H58" s="42">
        <v>2850</v>
      </c>
      <c r="I58" s="42">
        <v>2850</v>
      </c>
      <c r="J58" s="44"/>
      <c r="K58" s="107">
        <v>1229.56</v>
      </c>
      <c r="L58" s="37">
        <f t="shared" si="10"/>
        <v>431.42456140350879</v>
      </c>
      <c r="M58" s="111"/>
      <c r="N58" s="107">
        <v>296.89</v>
      </c>
      <c r="O58" s="37">
        <f t="shared" si="11"/>
        <v>104.1719298245614</v>
      </c>
      <c r="P58" s="109"/>
      <c r="Q58" s="107">
        <v>932.67</v>
      </c>
      <c r="R58" s="37">
        <f t="shared" si="12"/>
        <v>327.25263157894739</v>
      </c>
      <c r="S58" s="99"/>
      <c r="T58" s="90">
        <v>5.2881538616996196E-2</v>
      </c>
      <c r="U58" s="90">
        <v>0</v>
      </c>
      <c r="V58" s="90">
        <v>1.4988716359594464E-2</v>
      </c>
      <c r="W58" s="90">
        <v>0.87773249351611704</v>
      </c>
      <c r="X58" s="90">
        <v>5.4397251507292257E-2</v>
      </c>
      <c r="Y58" s="90">
        <v>0</v>
      </c>
      <c r="Z58" s="33">
        <f t="shared" si="13"/>
        <v>0.24146035980350694</v>
      </c>
      <c r="AA58" s="90">
        <v>0</v>
      </c>
      <c r="AB58" s="90">
        <v>0</v>
      </c>
      <c r="AC58" s="90">
        <v>1</v>
      </c>
      <c r="AD58" s="40">
        <f t="shared" si="14"/>
        <v>0.758539640196493</v>
      </c>
    </row>
    <row r="59" spans="1:30" s="21" customFormat="1" x14ac:dyDescent="0.25">
      <c r="A59" s="20"/>
      <c r="B59" s="85">
        <v>523</v>
      </c>
      <c r="C59" s="105">
        <v>9</v>
      </c>
      <c r="D59" s="74" t="s">
        <v>71</v>
      </c>
      <c r="E59" s="42">
        <v>6092</v>
      </c>
      <c r="F59" s="42">
        <v>6</v>
      </c>
      <c r="G59" s="42">
        <v>3259</v>
      </c>
      <c r="H59" s="42">
        <v>6088</v>
      </c>
      <c r="I59" s="42">
        <v>7446</v>
      </c>
      <c r="J59" s="44"/>
      <c r="K59" s="107">
        <v>5289.1846589423794</v>
      </c>
      <c r="L59" s="37">
        <f t="shared" si="10"/>
        <v>710.33906244189893</v>
      </c>
      <c r="M59" s="111"/>
      <c r="N59" s="107">
        <v>2836.6417271539035</v>
      </c>
      <c r="O59" s="37">
        <f t="shared" si="11"/>
        <v>380.96182207277781</v>
      </c>
      <c r="P59" s="109">
        <v>6</v>
      </c>
      <c r="Q59" s="107">
        <v>2452.5429317884759</v>
      </c>
      <c r="R59" s="37">
        <f t="shared" si="12"/>
        <v>329.37724036912113</v>
      </c>
      <c r="S59" s="100"/>
      <c r="T59" s="90">
        <v>1.1823840733546493E-2</v>
      </c>
      <c r="U59" s="90">
        <v>0.31727658497888622</v>
      </c>
      <c r="V59" s="90">
        <v>9.8708270882320148E-2</v>
      </c>
      <c r="W59" s="90">
        <v>0.53413573968472405</v>
      </c>
      <c r="X59" s="90">
        <v>3.8055563720523072E-2</v>
      </c>
      <c r="Y59" s="90">
        <v>0</v>
      </c>
      <c r="Z59" s="33">
        <f t="shared" si="13"/>
        <v>0.53630983035504676</v>
      </c>
      <c r="AA59" s="90">
        <v>0</v>
      </c>
      <c r="AB59" s="90">
        <v>1.4393224086910504E-2</v>
      </c>
      <c r="AC59" s="90">
        <v>0.98560677591308943</v>
      </c>
      <c r="AD59" s="40">
        <f t="shared" si="14"/>
        <v>0.46369016964495319</v>
      </c>
    </row>
    <row r="60" spans="1:30" s="21" customFormat="1" x14ac:dyDescent="0.25">
      <c r="A60" s="20"/>
      <c r="B60" s="85">
        <v>718</v>
      </c>
      <c r="C60" s="105">
        <v>7</v>
      </c>
      <c r="D60" s="74" t="s">
        <v>72</v>
      </c>
      <c r="E60" s="42">
        <v>254</v>
      </c>
      <c r="F60" s="42">
        <v>8</v>
      </c>
      <c r="G60" s="42">
        <v>0</v>
      </c>
      <c r="H60" s="42">
        <v>940</v>
      </c>
      <c r="I60" s="42">
        <v>940</v>
      </c>
      <c r="J60" s="44"/>
      <c r="K60" s="107">
        <v>149.11000000000001</v>
      </c>
      <c r="L60" s="37">
        <f t="shared" si="10"/>
        <v>158.62765957446808</v>
      </c>
      <c r="M60" s="111"/>
      <c r="N60" s="107">
        <v>50.22</v>
      </c>
      <c r="O60" s="37">
        <f t="shared" si="11"/>
        <v>53.425531914893618</v>
      </c>
      <c r="P60" s="115"/>
      <c r="Q60" s="107">
        <v>98.89</v>
      </c>
      <c r="R60" s="37">
        <f t="shared" si="12"/>
        <v>105.20212765957447</v>
      </c>
      <c r="S60" s="100">
        <v>4</v>
      </c>
      <c r="T60" s="90">
        <v>0.10314615690959776</v>
      </c>
      <c r="U60" s="90">
        <v>0</v>
      </c>
      <c r="V60" s="90">
        <v>0</v>
      </c>
      <c r="W60" s="90">
        <v>0.89685384309040228</v>
      </c>
      <c r="X60" s="90">
        <v>0</v>
      </c>
      <c r="Y60" s="90">
        <v>0</v>
      </c>
      <c r="Z60" s="33">
        <f t="shared" si="13"/>
        <v>0.33679833679833676</v>
      </c>
      <c r="AA60" s="90">
        <v>0</v>
      </c>
      <c r="AB60" s="90">
        <v>0</v>
      </c>
      <c r="AC60" s="90">
        <v>1</v>
      </c>
      <c r="AD60" s="40">
        <f t="shared" si="14"/>
        <v>0.66320166320166318</v>
      </c>
    </row>
    <row r="61" spans="1:30" s="21" customFormat="1" x14ac:dyDescent="0.25">
      <c r="A61" s="20"/>
      <c r="B61" s="85">
        <v>967</v>
      </c>
      <c r="C61" s="105">
        <v>7</v>
      </c>
      <c r="D61" s="74" t="s">
        <v>153</v>
      </c>
      <c r="E61" s="42">
        <v>1072</v>
      </c>
      <c r="F61" s="42">
        <v>12</v>
      </c>
      <c r="G61" s="42">
        <v>0</v>
      </c>
      <c r="H61" s="42">
        <v>2177</v>
      </c>
      <c r="I61" s="42">
        <v>2177</v>
      </c>
      <c r="J61" s="44"/>
      <c r="K61" s="107">
        <v>714.46720386784841</v>
      </c>
      <c r="L61" s="37">
        <f t="shared" si="10"/>
        <v>328.1888855617126</v>
      </c>
      <c r="M61" s="111"/>
      <c r="N61" s="107">
        <v>237.92576309427869</v>
      </c>
      <c r="O61" s="37">
        <f t="shared" si="11"/>
        <v>109.29065828859839</v>
      </c>
      <c r="P61" s="115">
        <v>6</v>
      </c>
      <c r="Q61" s="107">
        <v>476.54144077356966</v>
      </c>
      <c r="R61" s="37">
        <f t="shared" si="12"/>
        <v>218.89822727311423</v>
      </c>
      <c r="S61" s="100"/>
      <c r="T61" s="90">
        <v>5.0435900021659145E-2</v>
      </c>
      <c r="U61" s="90">
        <v>0</v>
      </c>
      <c r="V61" s="90">
        <v>0</v>
      </c>
      <c r="W61" s="90">
        <v>0.9495640999783409</v>
      </c>
      <c r="X61" s="90">
        <v>0</v>
      </c>
      <c r="Y61" s="90">
        <v>0</v>
      </c>
      <c r="Z61" s="33">
        <f t="shared" si="13"/>
        <v>0.33301145497825635</v>
      </c>
      <c r="AA61" s="90">
        <v>0</v>
      </c>
      <c r="AB61" s="90">
        <v>1.7962760984867453E-2</v>
      </c>
      <c r="AC61" s="90">
        <v>0.98203723901513251</v>
      </c>
      <c r="AD61" s="40">
        <f t="shared" si="14"/>
        <v>0.66698854502174354</v>
      </c>
    </row>
    <row r="62" spans="1:30" s="21" customFormat="1" x14ac:dyDescent="0.25">
      <c r="A62" s="20"/>
      <c r="B62" s="85">
        <v>89</v>
      </c>
      <c r="C62" s="105">
        <v>4</v>
      </c>
      <c r="D62" s="74" t="s">
        <v>154</v>
      </c>
      <c r="E62" s="42">
        <v>44714</v>
      </c>
      <c r="F62" s="42">
        <v>4102</v>
      </c>
      <c r="G62" s="42">
        <v>22879</v>
      </c>
      <c r="H62" s="42">
        <v>60599</v>
      </c>
      <c r="I62" s="42">
        <v>70132</v>
      </c>
      <c r="J62" s="44"/>
      <c r="K62" s="107">
        <v>25086.48</v>
      </c>
      <c r="L62" s="37">
        <f t="shared" si="10"/>
        <v>357.70375862658983</v>
      </c>
      <c r="M62" s="109"/>
      <c r="N62" s="107">
        <v>11747.31</v>
      </c>
      <c r="O62" s="37">
        <f t="shared" si="11"/>
        <v>167.5028517652427</v>
      </c>
      <c r="P62" s="115"/>
      <c r="Q62" s="107">
        <v>13339.17</v>
      </c>
      <c r="R62" s="37">
        <f t="shared" si="12"/>
        <v>190.20090686134716</v>
      </c>
      <c r="S62" s="99"/>
      <c r="T62" s="90">
        <v>2.84235284503431E-2</v>
      </c>
      <c r="U62" s="90">
        <v>8.512587136970081E-4</v>
      </c>
      <c r="V62" s="90">
        <v>6.7728697037875055E-2</v>
      </c>
      <c r="W62" s="90">
        <v>0.64688256290163459</v>
      </c>
      <c r="X62" s="90">
        <v>0.23869719961420957</v>
      </c>
      <c r="Y62" s="90">
        <v>1.7416753282240786E-2</v>
      </c>
      <c r="Z62" s="33">
        <f t="shared" si="13"/>
        <v>0.46827255158954145</v>
      </c>
      <c r="AA62" s="90">
        <v>0</v>
      </c>
      <c r="AB62" s="90">
        <v>4.6592104306339898E-3</v>
      </c>
      <c r="AC62" s="90">
        <v>0.995340789569366</v>
      </c>
      <c r="AD62" s="40">
        <f t="shared" si="14"/>
        <v>0.5317274484104586</v>
      </c>
    </row>
    <row r="63" spans="1:30" s="21" customFormat="1" x14ac:dyDescent="0.25">
      <c r="A63" s="20"/>
      <c r="B63" s="85">
        <v>357</v>
      </c>
      <c r="C63" s="105">
        <v>2</v>
      </c>
      <c r="D63" s="74" t="s">
        <v>73</v>
      </c>
      <c r="E63" s="42">
        <v>165301</v>
      </c>
      <c r="F63" s="42">
        <v>31527</v>
      </c>
      <c r="G63" s="42">
        <v>0</v>
      </c>
      <c r="H63" s="42">
        <v>447888</v>
      </c>
      <c r="I63" s="42">
        <v>447888</v>
      </c>
      <c r="J63" s="44"/>
      <c r="K63" s="107">
        <v>191340.78</v>
      </c>
      <c r="L63" s="37">
        <f t="shared" si="10"/>
        <v>427.20675704640445</v>
      </c>
      <c r="M63" s="111"/>
      <c r="N63" s="107">
        <v>106652.32</v>
      </c>
      <c r="O63" s="37">
        <f t="shared" si="11"/>
        <v>238.12274497195727</v>
      </c>
      <c r="P63" s="137"/>
      <c r="Q63" s="107">
        <v>84688.46</v>
      </c>
      <c r="R63" s="37">
        <f t="shared" si="12"/>
        <v>189.08401207444717</v>
      </c>
      <c r="S63" s="99">
        <v>1</v>
      </c>
      <c r="T63" s="90">
        <v>2.3139299735814467E-2</v>
      </c>
      <c r="U63" s="90">
        <v>8.0140778934766725E-3</v>
      </c>
      <c r="V63" s="90">
        <v>9.45621248557931E-2</v>
      </c>
      <c r="W63" s="90">
        <v>0.49577186881635577</v>
      </c>
      <c r="X63" s="90">
        <v>0.37113669913603375</v>
      </c>
      <c r="Y63" s="90">
        <v>7.3759295625261592E-3</v>
      </c>
      <c r="Z63" s="33">
        <f t="shared" si="13"/>
        <v>0.55739461289956072</v>
      </c>
      <c r="AA63" s="90">
        <v>0</v>
      </c>
      <c r="AB63" s="90">
        <v>1.3476452399772056E-3</v>
      </c>
      <c r="AC63" s="90">
        <v>0.99865235476002279</v>
      </c>
      <c r="AD63" s="40">
        <f t="shared" si="14"/>
        <v>0.44260538710043934</v>
      </c>
    </row>
    <row r="64" spans="1:30" s="21" customFormat="1" x14ac:dyDescent="0.25">
      <c r="A64" s="20"/>
      <c r="B64" s="85">
        <v>866</v>
      </c>
      <c r="C64" s="105">
        <v>8</v>
      </c>
      <c r="D64" s="74" t="s">
        <v>116</v>
      </c>
      <c r="E64" s="42">
        <v>1292</v>
      </c>
      <c r="F64" s="42">
        <v>0</v>
      </c>
      <c r="G64" s="42">
        <v>506</v>
      </c>
      <c r="H64" s="42">
        <v>1707</v>
      </c>
      <c r="I64" s="42">
        <v>1918</v>
      </c>
      <c r="J64" s="44"/>
      <c r="K64" s="107">
        <v>810.66</v>
      </c>
      <c r="L64" s="37">
        <f t="shared" si="10"/>
        <v>422.65901981230451</v>
      </c>
      <c r="M64" s="111"/>
      <c r="N64" s="107">
        <v>397.05</v>
      </c>
      <c r="O64" s="37">
        <f t="shared" si="11"/>
        <v>207.01251303441086</v>
      </c>
      <c r="P64" s="115"/>
      <c r="Q64" s="107">
        <v>413.61</v>
      </c>
      <c r="R64" s="37">
        <f t="shared" si="12"/>
        <v>215.64650677789365</v>
      </c>
      <c r="S64" s="99"/>
      <c r="T64" s="90">
        <v>2.3699785921168618E-2</v>
      </c>
      <c r="U64" s="90">
        <v>0</v>
      </c>
      <c r="V64" s="90">
        <v>0</v>
      </c>
      <c r="W64" s="90">
        <v>0.97630021407883127</v>
      </c>
      <c r="X64" s="90">
        <v>0</v>
      </c>
      <c r="Y64" s="90">
        <v>0</v>
      </c>
      <c r="Z64" s="33">
        <f t="shared" si="13"/>
        <v>0.48978610021463997</v>
      </c>
      <c r="AA64" s="90">
        <v>0</v>
      </c>
      <c r="AB64" s="90">
        <v>0</v>
      </c>
      <c r="AC64" s="90">
        <v>1</v>
      </c>
      <c r="AD64" s="40">
        <f t="shared" si="14"/>
        <v>0.51021389978536014</v>
      </c>
    </row>
    <row r="65" spans="1:30" s="21" customFormat="1" x14ac:dyDescent="0.25">
      <c r="A65" s="20"/>
      <c r="B65" s="85">
        <v>988</v>
      </c>
      <c r="C65" s="105">
        <v>6</v>
      </c>
      <c r="D65" s="74" t="s">
        <v>127</v>
      </c>
      <c r="E65" s="42">
        <v>803</v>
      </c>
      <c r="F65" s="42">
        <v>0</v>
      </c>
      <c r="G65" s="42">
        <v>0</v>
      </c>
      <c r="H65" s="42">
        <v>2590</v>
      </c>
      <c r="I65" s="42">
        <v>2590</v>
      </c>
      <c r="J65" s="44"/>
      <c r="K65" s="107">
        <v>865.99</v>
      </c>
      <c r="L65" s="37">
        <f t="shared" si="10"/>
        <v>334.35907335907336</v>
      </c>
      <c r="M65" s="114"/>
      <c r="N65" s="107">
        <v>170.08</v>
      </c>
      <c r="O65" s="37">
        <f t="shared" si="11"/>
        <v>65.667953667953668</v>
      </c>
      <c r="P65" s="115"/>
      <c r="Q65" s="107">
        <v>695.91</v>
      </c>
      <c r="R65" s="37">
        <f t="shared" si="12"/>
        <v>268.6911196911197</v>
      </c>
      <c r="S65" s="100">
        <v>3</v>
      </c>
      <c r="T65" s="90">
        <v>8.3901693320790213E-2</v>
      </c>
      <c r="U65" s="90">
        <v>0</v>
      </c>
      <c r="V65" s="90">
        <v>1.1759172154280339E-2</v>
      </c>
      <c r="W65" s="90">
        <v>0.90433913452492942</v>
      </c>
      <c r="X65" s="90">
        <v>0</v>
      </c>
      <c r="Y65" s="90">
        <v>0</v>
      </c>
      <c r="Z65" s="33">
        <f t="shared" si="13"/>
        <v>0.19639949652998304</v>
      </c>
      <c r="AA65" s="90">
        <v>0</v>
      </c>
      <c r="AB65" s="90">
        <v>0</v>
      </c>
      <c r="AC65" s="90">
        <v>1</v>
      </c>
      <c r="AD65" s="40">
        <f t="shared" si="14"/>
        <v>0.80360050347001688</v>
      </c>
    </row>
    <row r="66" spans="1:30" s="21" customFormat="1" x14ac:dyDescent="0.25">
      <c r="A66" s="20"/>
      <c r="B66" s="85">
        <v>34</v>
      </c>
      <c r="C66" s="105">
        <v>4</v>
      </c>
      <c r="D66" s="74" t="s">
        <v>74</v>
      </c>
      <c r="E66" s="42">
        <v>24632</v>
      </c>
      <c r="F66" s="42">
        <v>5045</v>
      </c>
      <c r="G66" s="42">
        <v>1845</v>
      </c>
      <c r="H66" s="42">
        <v>63175</v>
      </c>
      <c r="I66" s="42">
        <v>63944</v>
      </c>
      <c r="J66" s="44"/>
      <c r="K66" s="107">
        <v>24823.72</v>
      </c>
      <c r="L66" s="37">
        <f t="shared" si="10"/>
        <v>388.21030902039286</v>
      </c>
      <c r="M66" s="109"/>
      <c r="N66" s="107">
        <v>12707.64</v>
      </c>
      <c r="O66" s="37">
        <f t="shared" si="11"/>
        <v>198.7307644188665</v>
      </c>
      <c r="P66" s="115"/>
      <c r="Q66" s="107">
        <v>12116.08</v>
      </c>
      <c r="R66" s="37">
        <f t="shared" si="12"/>
        <v>189.47954460152633</v>
      </c>
      <c r="S66" s="100"/>
      <c r="T66" s="90">
        <v>2.739218297024467E-2</v>
      </c>
      <c r="U66" s="90">
        <v>0</v>
      </c>
      <c r="V66" s="90">
        <v>0.10566950275582249</v>
      </c>
      <c r="W66" s="90">
        <v>0.73528995155670129</v>
      </c>
      <c r="X66" s="90">
        <v>0.12675288251791836</v>
      </c>
      <c r="Y66" s="90">
        <v>4.8954801993131691E-3</v>
      </c>
      <c r="Z66" s="33">
        <f t="shared" si="13"/>
        <v>0.51191521657511441</v>
      </c>
      <c r="AA66" s="90">
        <v>0.68191692362546297</v>
      </c>
      <c r="AB66" s="90">
        <v>7.7830453413975473E-4</v>
      </c>
      <c r="AC66" s="90">
        <v>0.31730477184039718</v>
      </c>
      <c r="AD66" s="40">
        <f t="shared" si="14"/>
        <v>0.48808478342488554</v>
      </c>
    </row>
    <row r="67" spans="1:30" s="21" customFormat="1" x14ac:dyDescent="0.25">
      <c r="A67" s="20"/>
      <c r="B67" s="85">
        <v>143</v>
      </c>
      <c r="C67" s="105">
        <v>4</v>
      </c>
      <c r="D67" s="74" t="s">
        <v>75</v>
      </c>
      <c r="E67" s="42">
        <v>18599</v>
      </c>
      <c r="F67" s="42">
        <v>4015</v>
      </c>
      <c r="G67" s="42">
        <v>100</v>
      </c>
      <c r="H67" s="42">
        <v>51553</v>
      </c>
      <c r="I67" s="42">
        <v>51595</v>
      </c>
      <c r="J67" s="44"/>
      <c r="K67" s="107">
        <v>19755.599999999999</v>
      </c>
      <c r="L67" s="37">
        <f t="shared" si="10"/>
        <v>382.89756759375911</v>
      </c>
      <c r="M67" s="114"/>
      <c r="N67" s="107">
        <v>6583.18</v>
      </c>
      <c r="O67" s="37">
        <f t="shared" si="11"/>
        <v>127.59337145072197</v>
      </c>
      <c r="P67" s="109"/>
      <c r="Q67" s="107">
        <v>13172.42</v>
      </c>
      <c r="R67" s="37">
        <f t="shared" si="12"/>
        <v>255.3041961430371</v>
      </c>
      <c r="S67" s="100"/>
      <c r="T67" s="90">
        <v>4.3149359428118324E-2</v>
      </c>
      <c r="U67" s="90">
        <v>3.0380454430837374E-2</v>
      </c>
      <c r="V67" s="90">
        <v>0.13124812020938209</v>
      </c>
      <c r="W67" s="90">
        <v>0.60382520301738674</v>
      </c>
      <c r="X67" s="90">
        <v>0.15907205939986449</v>
      </c>
      <c r="Y67" s="90">
        <v>3.2324803514410971E-2</v>
      </c>
      <c r="Z67" s="33">
        <f t="shared" si="13"/>
        <v>0.33323108384458083</v>
      </c>
      <c r="AA67" s="90">
        <v>0</v>
      </c>
      <c r="AB67" s="90">
        <v>8.5026137945798863E-4</v>
      </c>
      <c r="AC67" s="90">
        <v>0.99914973862054191</v>
      </c>
      <c r="AD67" s="40">
        <f t="shared" si="14"/>
        <v>0.66676891615541922</v>
      </c>
    </row>
    <row r="68" spans="1:30" s="21" customFormat="1" x14ac:dyDescent="0.25">
      <c r="A68" s="20"/>
      <c r="B68" s="85">
        <v>321</v>
      </c>
      <c r="C68" s="105">
        <v>7</v>
      </c>
      <c r="D68" s="74" t="s">
        <v>76</v>
      </c>
      <c r="E68" s="42">
        <v>4228</v>
      </c>
      <c r="F68" s="42">
        <v>459</v>
      </c>
      <c r="G68" s="42">
        <v>0</v>
      </c>
      <c r="H68" s="42">
        <v>11743</v>
      </c>
      <c r="I68" s="42">
        <v>11743</v>
      </c>
      <c r="J68" s="44"/>
      <c r="K68" s="107">
        <v>2681.91</v>
      </c>
      <c r="L68" s="37">
        <f t="shared" si="10"/>
        <v>228.38371795963553</v>
      </c>
      <c r="M68" s="109"/>
      <c r="N68" s="107">
        <v>643.38</v>
      </c>
      <c r="O68" s="37">
        <f t="shared" si="11"/>
        <v>54.788384569530784</v>
      </c>
      <c r="P68" s="115"/>
      <c r="Q68" s="107">
        <v>2038.5300000000002</v>
      </c>
      <c r="R68" s="37">
        <f t="shared" si="12"/>
        <v>173.59533339010477</v>
      </c>
      <c r="S68" s="99"/>
      <c r="T68" s="90">
        <v>0.10056265348627562</v>
      </c>
      <c r="U68" s="90">
        <v>0</v>
      </c>
      <c r="V68" s="90">
        <v>0</v>
      </c>
      <c r="W68" s="90">
        <v>0.89614224874879533</v>
      </c>
      <c r="X68" s="90">
        <v>3.295097764928969E-3</v>
      </c>
      <c r="Y68" s="90">
        <v>0</v>
      </c>
      <c r="Z68" s="33">
        <f t="shared" si="13"/>
        <v>0.2398961933845655</v>
      </c>
      <c r="AA68" s="90">
        <v>0</v>
      </c>
      <c r="AB68" s="90">
        <v>1.1969409329271581E-2</v>
      </c>
      <c r="AC68" s="90">
        <v>0.9880305906707284</v>
      </c>
      <c r="AD68" s="40">
        <f t="shared" si="14"/>
        <v>0.76010380661543464</v>
      </c>
    </row>
    <row r="69" spans="1:30" s="21" customFormat="1" x14ac:dyDescent="0.25">
      <c r="A69" s="20"/>
      <c r="B69" s="85">
        <v>630</v>
      </c>
      <c r="C69" s="105">
        <v>9</v>
      </c>
      <c r="D69" s="74" t="s">
        <v>77</v>
      </c>
      <c r="E69" s="42">
        <v>3554</v>
      </c>
      <c r="F69" s="42">
        <v>0</v>
      </c>
      <c r="G69" s="42">
        <v>2566</v>
      </c>
      <c r="H69" s="42">
        <v>1842</v>
      </c>
      <c r="I69" s="42">
        <v>2911</v>
      </c>
      <c r="J69" s="44"/>
      <c r="K69" s="107">
        <v>2758.1377979314257</v>
      </c>
      <c r="L69" s="37">
        <f t="shared" si="10"/>
        <v>947.48807898709231</v>
      </c>
      <c r="M69" s="111"/>
      <c r="N69" s="107">
        <v>1548.6042383451406</v>
      </c>
      <c r="O69" s="37">
        <f t="shared" si="11"/>
        <v>531.98359269843377</v>
      </c>
      <c r="P69" s="111">
        <v>6</v>
      </c>
      <c r="Q69" s="107">
        <v>1209.533559586285</v>
      </c>
      <c r="R69" s="37">
        <f t="shared" si="12"/>
        <v>415.5044862886586</v>
      </c>
      <c r="S69" s="99"/>
      <c r="T69" s="90">
        <v>6.5542891777478456E-3</v>
      </c>
      <c r="U69" s="90">
        <v>0</v>
      </c>
      <c r="V69" s="90">
        <v>0.7567201296389745</v>
      </c>
      <c r="W69" s="90">
        <v>0.23672558118327774</v>
      </c>
      <c r="X69" s="90">
        <v>0</v>
      </c>
      <c r="Y69" s="90">
        <v>0</v>
      </c>
      <c r="Z69" s="33">
        <f t="shared" si="13"/>
        <v>0.56146732027187962</v>
      </c>
      <c r="AA69" s="90">
        <v>0</v>
      </c>
      <c r="AB69" s="90">
        <v>1.082235370507402E-2</v>
      </c>
      <c r="AC69" s="90">
        <v>0.98917764629492599</v>
      </c>
      <c r="AD69" s="40">
        <f t="shared" si="14"/>
        <v>0.43853267972812038</v>
      </c>
    </row>
    <row r="70" spans="1:30" s="21" customFormat="1" x14ac:dyDescent="0.25">
      <c r="A70" s="20"/>
      <c r="B70" s="85">
        <v>236</v>
      </c>
      <c r="C70" s="105">
        <v>7</v>
      </c>
      <c r="D70" s="74" t="s">
        <v>155</v>
      </c>
      <c r="E70" s="42">
        <v>5925</v>
      </c>
      <c r="F70" s="42">
        <v>10</v>
      </c>
      <c r="G70" s="42">
        <v>98</v>
      </c>
      <c r="H70" s="42">
        <v>16451</v>
      </c>
      <c r="I70" s="42">
        <v>16492</v>
      </c>
      <c r="J70" s="44"/>
      <c r="K70" s="107">
        <v>5932.2</v>
      </c>
      <c r="L70" s="37">
        <f t="shared" si="10"/>
        <v>359.70167353868544</v>
      </c>
      <c r="M70" s="114"/>
      <c r="N70" s="107">
        <v>1541.38</v>
      </c>
      <c r="O70" s="37">
        <f t="shared" si="11"/>
        <v>93.462284744118364</v>
      </c>
      <c r="P70" s="114"/>
      <c r="Q70" s="107">
        <v>4390.8200000000006</v>
      </c>
      <c r="R70" s="37">
        <f t="shared" si="12"/>
        <v>266.23938879456711</v>
      </c>
      <c r="S70" s="99"/>
      <c r="T70" s="90">
        <v>5.8810935655062346E-2</v>
      </c>
      <c r="U70" s="90">
        <v>0</v>
      </c>
      <c r="V70" s="90">
        <v>2.2972920370057996E-2</v>
      </c>
      <c r="W70" s="90">
        <v>0.79374975671151826</v>
      </c>
      <c r="X70" s="90">
        <v>0.12446638726336139</v>
      </c>
      <c r="Y70" s="90">
        <v>0</v>
      </c>
      <c r="Z70" s="33">
        <f t="shared" si="13"/>
        <v>0.25983277704730118</v>
      </c>
      <c r="AA70" s="90">
        <v>0</v>
      </c>
      <c r="AB70" s="90">
        <v>5.0104536282516699E-5</v>
      </c>
      <c r="AC70" s="90">
        <v>0.99994989546371738</v>
      </c>
      <c r="AD70" s="40">
        <f t="shared" si="14"/>
        <v>0.74016722295269899</v>
      </c>
    </row>
    <row r="71" spans="1:30" s="21" customFormat="1" x14ac:dyDescent="0.25">
      <c r="A71" s="20"/>
      <c r="B71" s="85">
        <v>39</v>
      </c>
      <c r="C71" s="105">
        <v>7</v>
      </c>
      <c r="D71" s="74" t="s">
        <v>78</v>
      </c>
      <c r="E71" s="42">
        <v>2298</v>
      </c>
      <c r="F71" s="42">
        <v>0</v>
      </c>
      <c r="G71" s="42">
        <v>0</v>
      </c>
      <c r="H71" s="42">
        <v>4708</v>
      </c>
      <c r="I71" s="42">
        <v>4708</v>
      </c>
      <c r="J71" s="45"/>
      <c r="K71" s="107">
        <v>2565.9711278586278</v>
      </c>
      <c r="L71" s="37">
        <f t="shared" si="10"/>
        <v>545.0236040481368</v>
      </c>
      <c r="M71" s="111"/>
      <c r="N71" s="107">
        <v>1327.9729022869024</v>
      </c>
      <c r="O71" s="37">
        <f t="shared" si="11"/>
        <v>282.06731144581613</v>
      </c>
      <c r="P71" s="47">
        <v>6</v>
      </c>
      <c r="Q71" s="107">
        <v>1237.9982255717257</v>
      </c>
      <c r="R71" s="37">
        <f t="shared" si="12"/>
        <v>262.95629260232067</v>
      </c>
      <c r="S71" s="99"/>
      <c r="T71" s="90">
        <v>1.9533531109956176E-2</v>
      </c>
      <c r="U71" s="90">
        <v>0</v>
      </c>
      <c r="V71" s="90">
        <v>2.204111239739465E-2</v>
      </c>
      <c r="W71" s="90">
        <v>0.82923597340768074</v>
      </c>
      <c r="X71" s="90">
        <v>0.12918938308496844</v>
      </c>
      <c r="Y71" s="90">
        <v>0</v>
      </c>
      <c r="Z71" s="33">
        <f t="shared" si="13"/>
        <v>0.51753228548410501</v>
      </c>
      <c r="AA71" s="90">
        <v>0</v>
      </c>
      <c r="AB71" s="90">
        <v>0</v>
      </c>
      <c r="AC71" s="90">
        <v>1</v>
      </c>
      <c r="AD71" s="40">
        <f t="shared" si="14"/>
        <v>0.48246771451589504</v>
      </c>
    </row>
    <row r="72" spans="1:30" s="21" customFormat="1" x14ac:dyDescent="0.25">
      <c r="A72" s="20"/>
      <c r="B72" s="85">
        <v>420</v>
      </c>
      <c r="C72" s="105">
        <v>9</v>
      </c>
      <c r="D72" s="74" t="s">
        <v>79</v>
      </c>
      <c r="E72" s="42">
        <v>5092</v>
      </c>
      <c r="F72" s="42">
        <v>0</v>
      </c>
      <c r="G72" s="42">
        <v>3322</v>
      </c>
      <c r="H72" s="42">
        <v>3671</v>
      </c>
      <c r="I72" s="42">
        <v>5055</v>
      </c>
      <c r="J72" s="44"/>
      <c r="K72" s="107">
        <v>4155.9886768308579</v>
      </c>
      <c r="L72" s="37">
        <f t="shared" si="10"/>
        <v>822.15404091609457</v>
      </c>
      <c r="M72" s="111"/>
      <c r="N72" s="107">
        <v>1658.1688753062288</v>
      </c>
      <c r="O72" s="37">
        <f t="shared" si="11"/>
        <v>328.02549462042111</v>
      </c>
      <c r="P72" s="47">
        <v>5</v>
      </c>
      <c r="Q72" s="107">
        <v>2497.8198015246289</v>
      </c>
      <c r="R72" s="37">
        <f t="shared" si="12"/>
        <v>494.12854629567335</v>
      </c>
      <c r="S72" s="100"/>
      <c r="T72" s="90">
        <v>1.2200204877361448E-2</v>
      </c>
      <c r="U72" s="90">
        <v>6.5976392169221076E-3</v>
      </c>
      <c r="V72" s="90">
        <v>0.23180389266986753</v>
      </c>
      <c r="W72" s="90">
        <v>0.32582326688542113</v>
      </c>
      <c r="X72" s="90">
        <v>0.41679040391986349</v>
      </c>
      <c r="Y72" s="90">
        <v>6.7845924305643254E-3</v>
      </c>
      <c r="Z72" s="33">
        <f t="shared" si="13"/>
        <v>0.3989830108417578</v>
      </c>
      <c r="AA72" s="90">
        <v>0</v>
      </c>
      <c r="AB72" s="90">
        <v>1.1249810728079029E-3</v>
      </c>
      <c r="AC72" s="90">
        <v>0.9988750189271921</v>
      </c>
      <c r="AD72" s="40">
        <f t="shared" si="14"/>
        <v>0.6010169891582422</v>
      </c>
    </row>
    <row r="73" spans="1:30" s="21" customFormat="1" x14ac:dyDescent="0.25">
      <c r="A73" s="20"/>
      <c r="B73" s="85">
        <v>12</v>
      </c>
      <c r="C73" s="105">
        <v>4</v>
      </c>
      <c r="D73" s="74" t="s">
        <v>80</v>
      </c>
      <c r="E73" s="42">
        <v>39261</v>
      </c>
      <c r="F73" s="42">
        <v>0</v>
      </c>
      <c r="G73" s="42">
        <v>2657</v>
      </c>
      <c r="H73" s="42">
        <v>88197</v>
      </c>
      <c r="I73" s="42">
        <v>89304</v>
      </c>
      <c r="J73" s="44"/>
      <c r="K73" s="107">
        <v>31343.19</v>
      </c>
      <c r="L73" s="37">
        <f t="shared" si="10"/>
        <v>350.9718489653319</v>
      </c>
      <c r="M73" s="114"/>
      <c r="N73" s="107">
        <v>13565.95</v>
      </c>
      <c r="O73" s="37">
        <f t="shared" si="11"/>
        <v>151.90752933799158</v>
      </c>
      <c r="P73" s="47"/>
      <c r="Q73" s="107">
        <v>17777.240000000002</v>
      </c>
      <c r="R73" s="37">
        <f t="shared" si="12"/>
        <v>199.06431962734032</v>
      </c>
      <c r="S73" s="100"/>
      <c r="T73" s="90">
        <v>3.5822776878876895E-2</v>
      </c>
      <c r="U73" s="90">
        <v>1.3334856755332284E-2</v>
      </c>
      <c r="V73" s="90">
        <v>9.3899063464040478E-2</v>
      </c>
      <c r="W73" s="90">
        <v>0.58911760694975279</v>
      </c>
      <c r="X73" s="90">
        <v>0.25319789620336208</v>
      </c>
      <c r="Y73" s="90">
        <v>1.4627799748635369E-2</v>
      </c>
      <c r="Z73" s="33">
        <f t="shared" si="13"/>
        <v>0.43281969703785739</v>
      </c>
      <c r="AA73" s="90">
        <v>0</v>
      </c>
      <c r="AB73" s="90">
        <v>2.4503241223046996E-3</v>
      </c>
      <c r="AC73" s="90">
        <v>0.99754967587769527</v>
      </c>
      <c r="AD73" s="40">
        <f t="shared" si="14"/>
        <v>0.56718030296214272</v>
      </c>
    </row>
    <row r="74" spans="1:30" s="21" customFormat="1" x14ac:dyDescent="0.25">
      <c r="A74" s="20"/>
      <c r="B74" s="85">
        <v>100</v>
      </c>
      <c r="C74" s="105">
        <v>9</v>
      </c>
      <c r="D74" s="74" t="s">
        <v>81</v>
      </c>
      <c r="E74" s="42">
        <v>466</v>
      </c>
      <c r="F74" s="42">
        <v>16</v>
      </c>
      <c r="G74" s="42">
        <v>0</v>
      </c>
      <c r="H74" s="42">
        <v>2163</v>
      </c>
      <c r="I74" s="42">
        <v>2163</v>
      </c>
      <c r="J74" s="44"/>
      <c r="K74" s="107">
        <v>568.77</v>
      </c>
      <c r="L74" s="37">
        <f t="shared" si="10"/>
        <v>262.95423023578365</v>
      </c>
      <c r="M74" s="111"/>
      <c r="N74" s="107">
        <v>64.27</v>
      </c>
      <c r="O74" s="37">
        <f t="shared" si="11"/>
        <v>29.71336107258437</v>
      </c>
      <c r="P74" s="47"/>
      <c r="Q74" s="107">
        <v>504.5</v>
      </c>
      <c r="R74" s="37">
        <f t="shared" si="12"/>
        <v>233.24086916319925</v>
      </c>
      <c r="S74" s="99"/>
      <c r="T74" s="90">
        <v>0.18546755873658005</v>
      </c>
      <c r="U74" s="90">
        <v>0</v>
      </c>
      <c r="V74" s="90">
        <v>0</v>
      </c>
      <c r="W74" s="90">
        <v>0.81453244126342006</v>
      </c>
      <c r="X74" s="90">
        <v>0</v>
      </c>
      <c r="Y74" s="90">
        <v>0</v>
      </c>
      <c r="Z74" s="33">
        <f t="shared" si="13"/>
        <v>0.11299822423826854</v>
      </c>
      <c r="AA74" s="90">
        <v>0</v>
      </c>
      <c r="AB74" s="90">
        <v>0</v>
      </c>
      <c r="AC74" s="90">
        <v>1</v>
      </c>
      <c r="AD74" s="40">
        <f t="shared" si="14"/>
        <v>0.88700177576173145</v>
      </c>
    </row>
    <row r="75" spans="1:30" s="21" customFormat="1" x14ac:dyDescent="0.25">
      <c r="A75" s="20"/>
      <c r="B75" s="85">
        <v>56</v>
      </c>
      <c r="C75" s="105">
        <v>5</v>
      </c>
      <c r="D75" s="74" t="s">
        <v>82</v>
      </c>
      <c r="E75" s="42">
        <v>11471</v>
      </c>
      <c r="F75" s="42">
        <v>2031</v>
      </c>
      <c r="G75" s="42">
        <v>40</v>
      </c>
      <c r="H75" s="42">
        <v>30837</v>
      </c>
      <c r="I75" s="42">
        <v>30854</v>
      </c>
      <c r="J75" s="44"/>
      <c r="K75" s="107">
        <v>10916.978127214767</v>
      </c>
      <c r="L75" s="37">
        <f t="shared" si="10"/>
        <v>353.82699576115795</v>
      </c>
      <c r="M75" s="111"/>
      <c r="N75" s="107">
        <v>6274.0163504334669</v>
      </c>
      <c r="O75" s="37">
        <f t="shared" si="11"/>
        <v>203.34531504613557</v>
      </c>
      <c r="P75" s="47">
        <v>5</v>
      </c>
      <c r="Q75" s="107">
        <v>4642.9617767812979</v>
      </c>
      <c r="R75" s="37">
        <f t="shared" si="12"/>
        <v>150.48168071502229</v>
      </c>
      <c r="S75" s="100"/>
      <c r="T75" s="90">
        <v>2.708153605437465E-2</v>
      </c>
      <c r="U75" s="90">
        <v>0</v>
      </c>
      <c r="V75" s="90">
        <v>0.18159181238367125</v>
      </c>
      <c r="W75" s="90">
        <v>0.55507027803002063</v>
      </c>
      <c r="X75" s="90">
        <v>0.22547858842218832</v>
      </c>
      <c r="Y75" s="90">
        <v>1.0777785109745242E-2</v>
      </c>
      <c r="Z75" s="33">
        <f t="shared" si="13"/>
        <v>0.57470265831100897</v>
      </c>
      <c r="AA75" s="90">
        <v>0</v>
      </c>
      <c r="AB75" s="90">
        <v>2.2787178763583348E-3</v>
      </c>
      <c r="AC75" s="90">
        <v>0.99772128212364164</v>
      </c>
      <c r="AD75" s="40">
        <f t="shared" si="14"/>
        <v>0.42529734168899086</v>
      </c>
    </row>
    <row r="76" spans="1:30" s="21" customFormat="1" x14ac:dyDescent="0.25">
      <c r="A76" s="20"/>
      <c r="B76" s="85">
        <v>239</v>
      </c>
      <c r="C76" s="105">
        <v>7</v>
      </c>
      <c r="D76" s="74" t="s">
        <v>128</v>
      </c>
      <c r="E76" s="42">
        <v>17427</v>
      </c>
      <c r="F76" s="42">
        <v>1647</v>
      </c>
      <c r="G76" s="42">
        <v>684</v>
      </c>
      <c r="H76" s="42">
        <v>37489</v>
      </c>
      <c r="I76" s="42">
        <v>37774</v>
      </c>
      <c r="J76" s="44"/>
      <c r="K76" s="107">
        <v>19316.050954443883</v>
      </c>
      <c r="L76" s="37">
        <f t="shared" si="10"/>
        <v>511.35836698374231</v>
      </c>
      <c r="M76" s="111"/>
      <c r="N76" s="107">
        <v>9033.8283112773006</v>
      </c>
      <c r="O76" s="37">
        <f t="shared" si="11"/>
        <v>239.1546648826521</v>
      </c>
      <c r="P76" s="47">
        <v>5</v>
      </c>
      <c r="Q76" s="107">
        <v>10282.222643166582</v>
      </c>
      <c r="R76" s="37">
        <f t="shared" si="12"/>
        <v>272.20370210109024</v>
      </c>
      <c r="S76" s="99"/>
      <c r="T76" s="90">
        <v>2.2865167776339367E-2</v>
      </c>
      <c r="U76" s="90">
        <v>0</v>
      </c>
      <c r="V76" s="90">
        <v>5.3083807160842093E-2</v>
      </c>
      <c r="W76" s="90">
        <v>0.47880476039160214</v>
      </c>
      <c r="X76" s="90">
        <v>0.43215989686274031</v>
      </c>
      <c r="Y76" s="90">
        <v>1.308636780847618E-2</v>
      </c>
      <c r="Z76" s="33">
        <f t="shared" si="13"/>
        <v>0.46768505283938294</v>
      </c>
      <c r="AA76" s="90">
        <v>0</v>
      </c>
      <c r="AB76" s="90">
        <v>1.6834881523893064E-3</v>
      </c>
      <c r="AC76" s="90">
        <v>0.99831651184761072</v>
      </c>
      <c r="AD76" s="40">
        <f t="shared" si="14"/>
        <v>0.53231494716061711</v>
      </c>
    </row>
    <row r="77" spans="1:30" s="21" customFormat="1" x14ac:dyDescent="0.25">
      <c r="A77" s="20"/>
      <c r="B77" s="85">
        <v>441</v>
      </c>
      <c r="C77" s="105">
        <v>2</v>
      </c>
      <c r="D77" s="74" t="s">
        <v>83</v>
      </c>
      <c r="E77" s="42">
        <v>285567</v>
      </c>
      <c r="F77" s="42">
        <v>117376</v>
      </c>
      <c r="G77" s="42">
        <v>26</v>
      </c>
      <c r="H77" s="42">
        <v>968580</v>
      </c>
      <c r="I77" s="42">
        <v>968591</v>
      </c>
      <c r="J77" s="44"/>
      <c r="K77" s="107">
        <v>341228.06</v>
      </c>
      <c r="L77" s="37">
        <f t="shared" si="10"/>
        <v>352.29323832247047</v>
      </c>
      <c r="M77" s="111"/>
      <c r="N77" s="107">
        <v>149648.92000000001</v>
      </c>
      <c r="O77" s="37">
        <f t="shared" si="11"/>
        <v>154.50166272451426</v>
      </c>
      <c r="P77" s="137"/>
      <c r="Q77" s="107">
        <v>191579.13999999998</v>
      </c>
      <c r="R77" s="37">
        <f t="shared" si="12"/>
        <v>197.79157559795618</v>
      </c>
      <c r="S77" s="135"/>
      <c r="T77" s="90">
        <v>3.5662669667111527E-2</v>
      </c>
      <c r="U77" s="90">
        <v>1.2649673649499106E-2</v>
      </c>
      <c r="V77" s="90">
        <v>5.4135038194729368E-2</v>
      </c>
      <c r="W77" s="90">
        <v>0.45472917545946867</v>
      </c>
      <c r="X77" s="90">
        <v>0.43955653004378514</v>
      </c>
      <c r="Y77" s="90">
        <v>3.266912985406109E-3</v>
      </c>
      <c r="Z77" s="33">
        <f t="shared" si="13"/>
        <v>0.4385598300444577</v>
      </c>
      <c r="AA77" s="90">
        <v>0</v>
      </c>
      <c r="AB77" s="90">
        <v>8.2321071072769209E-4</v>
      </c>
      <c r="AC77" s="90">
        <v>0.99917678928927234</v>
      </c>
      <c r="AD77" s="40">
        <f t="shared" si="14"/>
        <v>0.56144016995554236</v>
      </c>
    </row>
    <row r="78" spans="1:30" s="21" customFormat="1" x14ac:dyDescent="0.25">
      <c r="A78" s="20"/>
      <c r="B78" s="85">
        <v>878</v>
      </c>
      <c r="C78" s="105">
        <v>4</v>
      </c>
      <c r="D78" s="74" t="s">
        <v>156</v>
      </c>
      <c r="E78" s="42">
        <v>42861</v>
      </c>
      <c r="F78" s="42">
        <v>3406</v>
      </c>
      <c r="G78" s="42">
        <v>0</v>
      </c>
      <c r="H78" s="42">
        <v>110862</v>
      </c>
      <c r="I78" s="42">
        <v>110862</v>
      </c>
      <c r="J78" s="44"/>
      <c r="K78" s="107">
        <v>36835.2799916324</v>
      </c>
      <c r="L78" s="37">
        <f t="shared" si="10"/>
        <v>332.26245234284426</v>
      </c>
      <c r="M78" s="109"/>
      <c r="N78" s="107">
        <v>18227.471992887542</v>
      </c>
      <c r="O78" s="37">
        <f t="shared" si="11"/>
        <v>164.41586831274506</v>
      </c>
      <c r="P78" s="47">
        <v>5</v>
      </c>
      <c r="Q78" s="107">
        <v>18607.807998744858</v>
      </c>
      <c r="R78" s="37">
        <f t="shared" si="12"/>
        <v>167.84658403009919</v>
      </c>
      <c r="S78" s="99">
        <v>1</v>
      </c>
      <c r="T78" s="90">
        <v>3.3512601211970423E-2</v>
      </c>
      <c r="U78" s="90">
        <v>0</v>
      </c>
      <c r="V78" s="90">
        <v>8.8497187137603753E-2</v>
      </c>
      <c r="W78" s="90">
        <v>0.57393038398753571</v>
      </c>
      <c r="X78" s="90">
        <v>0.29832562601162516</v>
      </c>
      <c r="Y78" s="90">
        <v>5.7342016512648749E-3</v>
      </c>
      <c r="Z78" s="33">
        <f t="shared" si="13"/>
        <v>0.49483734064267038</v>
      </c>
      <c r="AA78" s="90">
        <v>0</v>
      </c>
      <c r="AB78" s="90">
        <v>2.8939464553606911E-3</v>
      </c>
      <c r="AC78" s="90">
        <v>0.99710605354463944</v>
      </c>
      <c r="AD78" s="40">
        <f t="shared" si="14"/>
        <v>0.50516265935732962</v>
      </c>
    </row>
    <row r="79" spans="1:30" s="21" customFormat="1" x14ac:dyDescent="0.25">
      <c r="A79" s="20"/>
      <c r="B79" s="85">
        <v>270</v>
      </c>
      <c r="C79" s="105">
        <v>1</v>
      </c>
      <c r="D79" s="74" t="s">
        <v>84</v>
      </c>
      <c r="E79" s="42">
        <v>338362</v>
      </c>
      <c r="F79" s="42">
        <v>98656</v>
      </c>
      <c r="G79" s="42">
        <v>0</v>
      </c>
      <c r="H79" s="42">
        <v>1381739</v>
      </c>
      <c r="I79" s="42">
        <v>1381739</v>
      </c>
      <c r="J79" s="44"/>
      <c r="K79" s="107">
        <v>498200.4</v>
      </c>
      <c r="L79" s="37">
        <f t="shared" si="10"/>
        <v>360.56042421904573</v>
      </c>
      <c r="M79" s="111"/>
      <c r="N79" s="107">
        <v>246861.43</v>
      </c>
      <c r="O79" s="37">
        <f t="shared" si="11"/>
        <v>178.65995676462776</v>
      </c>
      <c r="P79" s="47"/>
      <c r="Q79" s="107">
        <v>251338.97</v>
      </c>
      <c r="R79" s="37">
        <f t="shared" si="12"/>
        <v>181.90046745441794</v>
      </c>
      <c r="S79" s="100"/>
      <c r="T79" s="90">
        <v>3.0840702818581259E-2</v>
      </c>
      <c r="U79" s="90">
        <v>1.3027956615174756E-3</v>
      </c>
      <c r="V79" s="90">
        <v>6.395725731638191E-2</v>
      </c>
      <c r="W79" s="90">
        <v>0.46162703505363317</v>
      </c>
      <c r="X79" s="90">
        <v>0.43694306558946855</v>
      </c>
      <c r="Y79" s="90">
        <v>5.3291435604176807E-3</v>
      </c>
      <c r="Z79" s="33">
        <f t="shared" si="13"/>
        <v>0.49550628622538234</v>
      </c>
      <c r="AA79" s="90">
        <v>0</v>
      </c>
      <c r="AB79" s="90">
        <v>1.4763329379443228E-3</v>
      </c>
      <c r="AC79" s="90">
        <v>0.99852366706205564</v>
      </c>
      <c r="AD79" s="40">
        <f t="shared" si="14"/>
        <v>0.5044937137746176</v>
      </c>
    </row>
    <row r="80" spans="1:30" s="21" customFormat="1" x14ac:dyDescent="0.25">
      <c r="A80" s="20"/>
      <c r="B80" s="85">
        <v>293</v>
      </c>
      <c r="C80" s="105">
        <v>3</v>
      </c>
      <c r="D80" s="74" t="s">
        <v>85</v>
      </c>
      <c r="E80" s="42">
        <v>26479</v>
      </c>
      <c r="F80" s="42">
        <v>7839</v>
      </c>
      <c r="G80" s="42">
        <v>0</v>
      </c>
      <c r="H80" s="42">
        <v>81032</v>
      </c>
      <c r="I80" s="42">
        <v>81032</v>
      </c>
      <c r="J80" s="44"/>
      <c r="K80" s="107">
        <v>34371.31</v>
      </c>
      <c r="L80" s="37">
        <f t="shared" si="10"/>
        <v>424.16958732352651</v>
      </c>
      <c r="M80" s="111"/>
      <c r="N80" s="107">
        <v>18507.169999999998</v>
      </c>
      <c r="O80" s="37">
        <f t="shared" si="11"/>
        <v>228.39335077500246</v>
      </c>
      <c r="P80" s="47"/>
      <c r="Q80" s="107">
        <v>15864.140000000001</v>
      </c>
      <c r="R80" s="37">
        <f t="shared" si="12"/>
        <v>195.77623654852405</v>
      </c>
      <c r="S80" s="99">
        <v>1</v>
      </c>
      <c r="T80" s="90">
        <v>2.4125244432293001E-2</v>
      </c>
      <c r="U80" s="90">
        <v>2.1613245028818563E-4</v>
      </c>
      <c r="V80" s="90">
        <v>0.11674394302316346</v>
      </c>
      <c r="W80" s="90">
        <v>0.57705473068005542</v>
      </c>
      <c r="X80" s="90">
        <v>0.27200268868768163</v>
      </c>
      <c r="Y80" s="90">
        <v>9.8572607265184266E-3</v>
      </c>
      <c r="Z80" s="33">
        <f t="shared" si="13"/>
        <v>0.53844819996677462</v>
      </c>
      <c r="AA80" s="90">
        <v>0</v>
      </c>
      <c r="AB80" s="90">
        <v>3.7316866845602723E-3</v>
      </c>
      <c r="AC80" s="90">
        <v>0.99626831331543964</v>
      </c>
      <c r="AD80" s="40">
        <f t="shared" si="14"/>
        <v>0.46155180003322543</v>
      </c>
    </row>
    <row r="81" spans="1:30" s="21" customFormat="1" x14ac:dyDescent="0.25">
      <c r="A81" s="20"/>
      <c r="B81" s="85">
        <v>88</v>
      </c>
      <c r="C81" s="105">
        <v>4</v>
      </c>
      <c r="D81" s="74" t="s">
        <v>86</v>
      </c>
      <c r="E81" s="42">
        <v>33119</v>
      </c>
      <c r="F81" s="42">
        <v>398</v>
      </c>
      <c r="G81" s="42">
        <v>11543</v>
      </c>
      <c r="H81" s="42">
        <v>55783</v>
      </c>
      <c r="I81" s="42">
        <v>60593</v>
      </c>
      <c r="J81" s="44"/>
      <c r="K81" s="107">
        <v>26006.58</v>
      </c>
      <c r="L81" s="37">
        <f t="shared" si="10"/>
        <v>429.20106282903964</v>
      </c>
      <c r="M81" s="111"/>
      <c r="N81" s="107">
        <v>12960.1</v>
      </c>
      <c r="O81" s="37">
        <f t="shared" si="11"/>
        <v>213.88774280857524</v>
      </c>
      <c r="P81" s="137"/>
      <c r="Q81" s="107">
        <v>13046.48</v>
      </c>
      <c r="R81" s="37">
        <f t="shared" si="12"/>
        <v>215.3133200204644</v>
      </c>
      <c r="S81" s="135"/>
      <c r="T81" s="90">
        <v>2.3715866389919831E-2</v>
      </c>
      <c r="U81" s="90">
        <v>1.6489070300383483E-2</v>
      </c>
      <c r="V81" s="90">
        <v>0.14597263910000693</v>
      </c>
      <c r="W81" s="90">
        <v>0.65654277358971003</v>
      </c>
      <c r="X81" s="90">
        <v>0.14423191179080408</v>
      </c>
      <c r="Y81" s="90">
        <v>1.30477388291757E-2</v>
      </c>
      <c r="Z81" s="33">
        <f t="shared" si="13"/>
        <v>0.49833926644718374</v>
      </c>
      <c r="AA81" s="90">
        <v>0</v>
      </c>
      <c r="AB81" s="90">
        <v>2.1507717024055531E-3</v>
      </c>
      <c r="AC81" s="90">
        <v>0.99784922829759448</v>
      </c>
      <c r="AD81" s="40">
        <f t="shared" si="14"/>
        <v>0.50166073355281615</v>
      </c>
    </row>
    <row r="82" spans="1:30" s="21" customFormat="1" x14ac:dyDescent="0.25">
      <c r="A82" s="20"/>
      <c r="B82" s="85">
        <v>224</v>
      </c>
      <c r="C82" s="105">
        <v>5</v>
      </c>
      <c r="D82" s="74" t="s">
        <v>157</v>
      </c>
      <c r="E82" s="42">
        <v>1501</v>
      </c>
      <c r="F82" s="42">
        <v>444</v>
      </c>
      <c r="G82" s="42">
        <v>0</v>
      </c>
      <c r="H82" s="42">
        <v>4222</v>
      </c>
      <c r="I82" s="42">
        <v>4222</v>
      </c>
      <c r="J82" s="45"/>
      <c r="K82" s="107">
        <v>1177.03</v>
      </c>
      <c r="L82" s="37">
        <f t="shared" si="10"/>
        <v>278.78493604926575</v>
      </c>
      <c r="M82" s="109"/>
      <c r="N82" s="107">
        <v>500.47</v>
      </c>
      <c r="O82" s="37">
        <f t="shared" si="11"/>
        <v>118.5386072951208</v>
      </c>
      <c r="P82" s="47"/>
      <c r="Q82" s="107">
        <v>676.56</v>
      </c>
      <c r="R82" s="37">
        <f t="shared" si="12"/>
        <v>160.24632875414497</v>
      </c>
      <c r="S82" s="99"/>
      <c r="T82" s="90">
        <v>4.6476312266469519E-2</v>
      </c>
      <c r="U82" s="90">
        <v>0</v>
      </c>
      <c r="V82" s="90">
        <v>0.33348652266869144</v>
      </c>
      <c r="W82" s="90">
        <v>0.62003716506483897</v>
      </c>
      <c r="X82" s="90">
        <v>0</v>
      </c>
      <c r="Y82" s="90">
        <v>0</v>
      </c>
      <c r="Z82" s="33">
        <f t="shared" si="13"/>
        <v>0.42519731867497007</v>
      </c>
      <c r="AA82" s="90">
        <v>0</v>
      </c>
      <c r="AB82" s="90">
        <v>0</v>
      </c>
      <c r="AC82" s="90">
        <v>1</v>
      </c>
      <c r="AD82" s="40">
        <f t="shared" si="14"/>
        <v>0.57480268132502987</v>
      </c>
    </row>
    <row r="83" spans="1:30" s="21" customFormat="1" x14ac:dyDescent="0.25">
      <c r="A83" s="20"/>
      <c r="B83" s="85">
        <v>87</v>
      </c>
      <c r="C83" s="105">
        <v>4</v>
      </c>
      <c r="D83" s="74" t="s">
        <v>87</v>
      </c>
      <c r="E83" s="42">
        <v>62067</v>
      </c>
      <c r="F83" s="42">
        <v>5481</v>
      </c>
      <c r="G83" s="42">
        <v>3026</v>
      </c>
      <c r="H83" s="42">
        <v>152249</v>
      </c>
      <c r="I83" s="42">
        <v>153510</v>
      </c>
      <c r="J83" s="44"/>
      <c r="K83" s="107">
        <v>43801.24</v>
      </c>
      <c r="L83" s="37">
        <f t="shared" si="10"/>
        <v>285.33150934792519</v>
      </c>
      <c r="M83" s="111"/>
      <c r="N83" s="107">
        <v>23689.72</v>
      </c>
      <c r="O83" s="37">
        <f t="shared" si="11"/>
        <v>154.3203700084685</v>
      </c>
      <c r="P83" s="47"/>
      <c r="Q83" s="107">
        <v>20111.52</v>
      </c>
      <c r="R83" s="37">
        <f t="shared" si="12"/>
        <v>131.01113933945672</v>
      </c>
      <c r="S83" s="99"/>
      <c r="T83" s="90">
        <v>3.5411562483642689E-2</v>
      </c>
      <c r="U83" s="90">
        <v>0</v>
      </c>
      <c r="V83" s="90">
        <v>0.14002022818336393</v>
      </c>
      <c r="W83" s="90">
        <v>0.59036029129934831</v>
      </c>
      <c r="X83" s="90">
        <v>0.22355941733376333</v>
      </c>
      <c r="Y83" s="90">
        <v>1.0648500699881635E-2</v>
      </c>
      <c r="Z83" s="33">
        <f t="shared" si="13"/>
        <v>0.540845875596216</v>
      </c>
      <c r="AA83" s="90">
        <v>0</v>
      </c>
      <c r="AB83" s="90">
        <v>6.0398219527912356E-3</v>
      </c>
      <c r="AC83" s="90">
        <v>0.99396017804720871</v>
      </c>
      <c r="AD83" s="40">
        <f t="shared" si="14"/>
        <v>0.45915412440378406</v>
      </c>
    </row>
    <row r="84" spans="1:30" s="21" customFormat="1" x14ac:dyDescent="0.25">
      <c r="A84" s="20"/>
      <c r="B84" s="85">
        <v>565</v>
      </c>
      <c r="C84" s="105">
        <v>5</v>
      </c>
      <c r="D84" s="74" t="s">
        <v>88</v>
      </c>
      <c r="E84" s="42">
        <v>3246</v>
      </c>
      <c r="F84" s="42">
        <v>576</v>
      </c>
      <c r="G84" s="42">
        <v>0</v>
      </c>
      <c r="H84" s="42">
        <v>8223</v>
      </c>
      <c r="I84" s="42">
        <v>8223</v>
      </c>
      <c r="J84" s="44"/>
      <c r="K84" s="107">
        <v>3104.48</v>
      </c>
      <c r="L84" s="37">
        <f t="shared" si="10"/>
        <v>377.53617901009363</v>
      </c>
      <c r="M84" s="109"/>
      <c r="N84" s="107">
        <v>1352.58</v>
      </c>
      <c r="O84" s="37">
        <f t="shared" si="11"/>
        <v>164.48741335279095</v>
      </c>
      <c r="P84" s="47"/>
      <c r="Q84" s="107">
        <v>1751.9</v>
      </c>
      <c r="R84" s="37">
        <f t="shared" si="12"/>
        <v>213.04876565730268</v>
      </c>
      <c r="S84" s="100"/>
      <c r="T84" s="90">
        <v>3.3498942761241483E-2</v>
      </c>
      <c r="U84" s="90">
        <v>0</v>
      </c>
      <c r="V84" s="90">
        <v>6.883141847432315E-3</v>
      </c>
      <c r="W84" s="90">
        <v>0.85854441142113591</v>
      </c>
      <c r="X84" s="90">
        <v>9.3155303198332082E-2</v>
      </c>
      <c r="Y84" s="90">
        <v>7.9182007718582269E-3</v>
      </c>
      <c r="Z84" s="33">
        <f t="shared" si="13"/>
        <v>0.43568649177962171</v>
      </c>
      <c r="AA84" s="90">
        <v>0</v>
      </c>
      <c r="AB84" s="90">
        <v>0</v>
      </c>
      <c r="AC84" s="90">
        <v>1</v>
      </c>
      <c r="AD84" s="40">
        <f t="shared" si="14"/>
        <v>0.56431350822037829</v>
      </c>
    </row>
    <row r="85" spans="1:30" s="21" customFormat="1" x14ac:dyDescent="0.25">
      <c r="A85" s="20"/>
      <c r="B85" s="85">
        <v>205</v>
      </c>
      <c r="C85" s="105">
        <v>7</v>
      </c>
      <c r="D85" s="74" t="s">
        <v>89</v>
      </c>
      <c r="E85" s="42">
        <v>7617</v>
      </c>
      <c r="F85" s="42">
        <v>51</v>
      </c>
      <c r="G85" s="42">
        <v>2745</v>
      </c>
      <c r="H85" s="42">
        <v>9050</v>
      </c>
      <c r="I85" s="42">
        <v>10194</v>
      </c>
      <c r="J85" s="45"/>
      <c r="K85" s="107">
        <v>3086.2</v>
      </c>
      <c r="L85" s="37">
        <f t="shared" si="10"/>
        <v>302.74671375318815</v>
      </c>
      <c r="M85" s="111"/>
      <c r="N85" s="107">
        <v>1028.3599999999999</v>
      </c>
      <c r="O85" s="37">
        <f t="shared" si="11"/>
        <v>100.8789484010202</v>
      </c>
      <c r="P85" s="47"/>
      <c r="Q85" s="107">
        <v>2057.84</v>
      </c>
      <c r="R85" s="37">
        <f t="shared" si="12"/>
        <v>201.86776535216796</v>
      </c>
      <c r="S85" s="100"/>
      <c r="T85" s="90">
        <v>4.8494690575284924E-2</v>
      </c>
      <c r="U85" s="90">
        <v>0</v>
      </c>
      <c r="V85" s="90">
        <v>6.7388852152942555E-3</v>
      </c>
      <c r="W85" s="90">
        <v>0.83024427243377807</v>
      </c>
      <c r="X85" s="90">
        <v>0.11452215177564277</v>
      </c>
      <c r="Y85" s="90">
        <v>0</v>
      </c>
      <c r="Z85" s="33">
        <f t="shared" si="13"/>
        <v>0.33321236472036808</v>
      </c>
      <c r="AA85" s="90">
        <v>0</v>
      </c>
      <c r="AB85" s="90">
        <v>8.5672355479531927E-3</v>
      </c>
      <c r="AC85" s="90">
        <v>0.99143276445204676</v>
      </c>
      <c r="AD85" s="40">
        <f t="shared" si="14"/>
        <v>0.66678763527963203</v>
      </c>
    </row>
    <row r="86" spans="1:30" s="21" customFormat="1" x14ac:dyDescent="0.25">
      <c r="A86" s="20"/>
      <c r="B86" s="85">
        <v>103</v>
      </c>
      <c r="C86" s="105">
        <v>3</v>
      </c>
      <c r="D86" s="74" t="s">
        <v>90</v>
      </c>
      <c r="E86" s="42">
        <v>26411</v>
      </c>
      <c r="F86" s="42">
        <v>8350</v>
      </c>
      <c r="G86" s="42">
        <v>46</v>
      </c>
      <c r="H86" s="42">
        <v>76520</v>
      </c>
      <c r="I86" s="42">
        <v>76539</v>
      </c>
      <c r="J86" s="44"/>
      <c r="K86" s="107">
        <v>31182.21</v>
      </c>
      <c r="L86" s="37">
        <f t="shared" si="10"/>
        <v>407.40289264296632</v>
      </c>
      <c r="M86" s="109"/>
      <c r="N86" s="107">
        <v>10601.68</v>
      </c>
      <c r="O86" s="37">
        <f t="shared" si="11"/>
        <v>138.51343759390639</v>
      </c>
      <c r="P86" s="47"/>
      <c r="Q86" s="107">
        <v>20580.53</v>
      </c>
      <c r="R86" s="37">
        <f t="shared" si="12"/>
        <v>268.88945504905996</v>
      </c>
      <c r="S86" s="99">
        <v>1</v>
      </c>
      <c r="T86" s="90">
        <v>3.9770111906792131E-2</v>
      </c>
      <c r="U86" s="90">
        <v>0</v>
      </c>
      <c r="V86" s="90">
        <v>6.1233691264026072E-2</v>
      </c>
      <c r="W86" s="90">
        <v>0.4678098188211679</v>
      </c>
      <c r="X86" s="90">
        <v>0.43118637800801385</v>
      </c>
      <c r="Y86" s="90">
        <v>0</v>
      </c>
      <c r="Z86" s="33">
        <f t="shared" si="13"/>
        <v>0.33999129631927949</v>
      </c>
      <c r="AA86" s="90">
        <v>0</v>
      </c>
      <c r="AB86" s="90">
        <v>0</v>
      </c>
      <c r="AC86" s="90">
        <v>1</v>
      </c>
      <c r="AD86" s="40">
        <f t="shared" si="14"/>
        <v>0.66000870368072051</v>
      </c>
    </row>
    <row r="87" spans="1:30" s="21" customFormat="1" x14ac:dyDescent="0.25">
      <c r="A87" s="20"/>
      <c r="B87" s="85">
        <v>55</v>
      </c>
      <c r="C87" s="105">
        <v>3</v>
      </c>
      <c r="D87" s="74" t="s">
        <v>91</v>
      </c>
      <c r="E87" s="42">
        <v>26251</v>
      </c>
      <c r="F87" s="42">
        <v>6266</v>
      </c>
      <c r="G87" s="42">
        <v>114</v>
      </c>
      <c r="H87" s="42">
        <v>75140</v>
      </c>
      <c r="I87" s="42">
        <v>75188</v>
      </c>
      <c r="J87" s="45"/>
      <c r="K87" s="107">
        <v>32553.283600957311</v>
      </c>
      <c r="L87" s="37">
        <f t="shared" si="10"/>
        <v>432.95849870933279</v>
      </c>
      <c r="M87" s="111"/>
      <c r="N87" s="107">
        <v>9195.3688807658473</v>
      </c>
      <c r="O87" s="37">
        <f t="shared" si="11"/>
        <v>122.29835719484289</v>
      </c>
      <c r="P87" s="137">
        <v>6</v>
      </c>
      <c r="Q87" s="107">
        <v>23357.91472019146</v>
      </c>
      <c r="R87" s="37">
        <f t="shared" si="12"/>
        <v>310.66014151448979</v>
      </c>
      <c r="S87" s="135"/>
      <c r="T87" s="90">
        <v>4.5024838630021095E-2</v>
      </c>
      <c r="U87" s="90">
        <v>1.1619979729524549E-2</v>
      </c>
      <c r="V87" s="90">
        <v>0.13853060345023446</v>
      </c>
      <c r="W87" s="90">
        <v>0.67023291405494445</v>
      </c>
      <c r="X87" s="90">
        <v>0.13459166413527537</v>
      </c>
      <c r="Y87" s="90">
        <v>0</v>
      </c>
      <c r="Z87" s="33">
        <f t="shared" si="13"/>
        <v>0.28247131667219694</v>
      </c>
      <c r="AA87" s="90">
        <v>0</v>
      </c>
      <c r="AB87" s="90">
        <v>9.1125429024708458E-3</v>
      </c>
      <c r="AC87" s="90">
        <v>0.99088745709752923</v>
      </c>
      <c r="AD87" s="40">
        <f t="shared" si="14"/>
        <v>0.71752868332780295</v>
      </c>
    </row>
    <row r="88" spans="1:30" s="21" customFormat="1" x14ac:dyDescent="0.25">
      <c r="A88" s="20"/>
      <c r="B88" s="85">
        <v>404</v>
      </c>
      <c r="C88" s="105">
        <v>8</v>
      </c>
      <c r="D88" s="74" t="s">
        <v>92</v>
      </c>
      <c r="E88" s="42">
        <v>4744</v>
      </c>
      <c r="F88" s="42">
        <v>0</v>
      </c>
      <c r="G88" s="42">
        <v>3162</v>
      </c>
      <c r="H88" s="42">
        <v>4304</v>
      </c>
      <c r="I88" s="42">
        <v>5622</v>
      </c>
      <c r="J88" s="44"/>
      <c r="K88" s="107">
        <v>3782.3404636817158</v>
      </c>
      <c r="L88" s="37">
        <f t="shared" si="10"/>
        <v>672.77489571001706</v>
      </c>
      <c r="M88" s="111"/>
      <c r="N88" s="107">
        <v>927.9983709453727</v>
      </c>
      <c r="O88" s="37">
        <f t="shared" si="11"/>
        <v>165.06552311372693</v>
      </c>
      <c r="P88" s="47">
        <v>6</v>
      </c>
      <c r="Q88" s="107">
        <v>2854.3420927363431</v>
      </c>
      <c r="R88" s="37">
        <f t="shared" si="12"/>
        <v>507.70937259629011</v>
      </c>
      <c r="S88" s="100"/>
      <c r="T88" s="90">
        <v>2.5560389697490422E-2</v>
      </c>
      <c r="U88" s="90">
        <v>1.0775880985451275E-4</v>
      </c>
      <c r="V88" s="90">
        <v>4.5689735378313404E-2</v>
      </c>
      <c r="W88" s="90">
        <v>0.91856666739294479</v>
      </c>
      <c r="X88" s="90">
        <v>1.0075448721396941E-2</v>
      </c>
      <c r="Y88" s="90">
        <v>0</v>
      </c>
      <c r="Z88" s="33">
        <f t="shared" si="13"/>
        <v>0.24535030091978091</v>
      </c>
      <c r="AA88" s="90">
        <v>0</v>
      </c>
      <c r="AB88" s="90">
        <v>0</v>
      </c>
      <c r="AC88" s="90">
        <v>1</v>
      </c>
      <c r="AD88" s="40">
        <f t="shared" si="14"/>
        <v>0.75464969908021906</v>
      </c>
    </row>
    <row r="89" spans="1:30" s="21" customFormat="1" x14ac:dyDescent="0.25">
      <c r="A89" s="20"/>
      <c r="B89" s="85">
        <v>335</v>
      </c>
      <c r="C89" s="105">
        <v>2</v>
      </c>
      <c r="D89" s="74" t="s">
        <v>93</v>
      </c>
      <c r="E89" s="42">
        <v>133374</v>
      </c>
      <c r="F89" s="42">
        <v>5852</v>
      </c>
      <c r="G89" s="42">
        <v>9644</v>
      </c>
      <c r="H89" s="42">
        <v>305516</v>
      </c>
      <c r="I89" s="42">
        <v>309534</v>
      </c>
      <c r="J89" s="44"/>
      <c r="K89" s="107">
        <v>146503.16322074048</v>
      </c>
      <c r="L89" s="37">
        <f t="shared" ref="L89:L111" si="15">K89*1000/I89</f>
        <v>473.30232937493287</v>
      </c>
      <c r="M89" s="109"/>
      <c r="N89" s="107">
        <v>88911.100576592362</v>
      </c>
      <c r="O89" s="37">
        <f t="shared" ref="O89:O111" si="16">N89*1000/I89</f>
        <v>287.24179113309799</v>
      </c>
      <c r="P89" s="47">
        <v>6</v>
      </c>
      <c r="Q89" s="107">
        <v>57592.062644148085</v>
      </c>
      <c r="R89" s="37">
        <f t="shared" ref="R89:R111" si="17">Q89*1000/I89</f>
        <v>186.06053824183479</v>
      </c>
      <c r="S89" s="99"/>
      <c r="T89" s="90">
        <v>1.8933406392263086E-2</v>
      </c>
      <c r="U89" s="90">
        <v>9.6872043469761586E-4</v>
      </c>
      <c r="V89" s="90">
        <v>5.4765715061702157E-2</v>
      </c>
      <c r="W89" s="90">
        <v>0.62521035299418026</v>
      </c>
      <c r="X89" s="90">
        <v>0.29238227658205346</v>
      </c>
      <c r="Y89" s="90">
        <v>7.739528535103569E-3</v>
      </c>
      <c r="Z89" s="33">
        <f t="shared" ref="Z89:Z111" si="18">N89/K89</f>
        <v>0.60688860651170706</v>
      </c>
      <c r="AA89" s="90">
        <v>0.27762089541386853</v>
      </c>
      <c r="AB89" s="90">
        <v>1.0843508138589917E-3</v>
      </c>
      <c r="AC89" s="90">
        <v>0.72129475377227248</v>
      </c>
      <c r="AD89" s="40">
        <f t="shared" ref="AD89:AD111" si="19">Q89/K89</f>
        <v>0.39311139348829272</v>
      </c>
    </row>
    <row r="90" spans="1:30" s="21" customFormat="1" x14ac:dyDescent="0.25">
      <c r="A90" s="20"/>
      <c r="B90" s="85">
        <v>906</v>
      </c>
      <c r="C90" s="105">
        <v>6</v>
      </c>
      <c r="D90" s="74" t="s">
        <v>158</v>
      </c>
      <c r="E90" s="42">
        <v>2293</v>
      </c>
      <c r="F90" s="42">
        <v>175</v>
      </c>
      <c r="G90" s="42">
        <v>164</v>
      </c>
      <c r="H90" s="42">
        <v>5272</v>
      </c>
      <c r="I90" s="42">
        <v>5340</v>
      </c>
      <c r="J90" s="44"/>
      <c r="K90" s="107">
        <v>1767.86</v>
      </c>
      <c r="L90" s="37">
        <f t="shared" si="15"/>
        <v>331.05992509363296</v>
      </c>
      <c r="M90" s="111"/>
      <c r="N90" s="107">
        <v>883.24</v>
      </c>
      <c r="O90" s="37">
        <f t="shared" si="16"/>
        <v>165.40074906367042</v>
      </c>
      <c r="P90" s="47"/>
      <c r="Q90" s="107">
        <v>884.62</v>
      </c>
      <c r="R90" s="37">
        <f t="shared" si="17"/>
        <v>165.65917602996254</v>
      </c>
      <c r="S90" s="100"/>
      <c r="T90" s="90">
        <v>3.2890267650921609E-2</v>
      </c>
      <c r="U90" s="90">
        <v>0</v>
      </c>
      <c r="V90" s="90">
        <v>0.27409311172501244</v>
      </c>
      <c r="W90" s="90">
        <v>0.46044110321090531</v>
      </c>
      <c r="X90" s="90">
        <v>0.22729948824781485</v>
      </c>
      <c r="Y90" s="90">
        <v>5.2760291653457725E-3</v>
      </c>
      <c r="Z90" s="33">
        <f t="shared" si="18"/>
        <v>0.49960969760048873</v>
      </c>
      <c r="AA90" s="90">
        <v>0</v>
      </c>
      <c r="AB90" s="90">
        <v>2.2495534805905362E-3</v>
      </c>
      <c r="AC90" s="90">
        <v>0.99775044651940947</v>
      </c>
      <c r="AD90" s="40">
        <f t="shared" si="19"/>
        <v>0.50039030239951132</v>
      </c>
    </row>
    <row r="91" spans="1:30" s="21" customFormat="1" x14ac:dyDescent="0.25">
      <c r="A91" s="20"/>
      <c r="B91" s="85">
        <v>987</v>
      </c>
      <c r="C91" s="105">
        <v>9</v>
      </c>
      <c r="D91" s="74" t="s">
        <v>94</v>
      </c>
      <c r="E91" s="42">
        <v>2891</v>
      </c>
      <c r="F91" s="42">
        <v>82</v>
      </c>
      <c r="G91" s="42">
        <v>0</v>
      </c>
      <c r="H91" s="42">
        <v>13019</v>
      </c>
      <c r="I91" s="42">
        <v>13019</v>
      </c>
      <c r="J91" s="44"/>
      <c r="K91" s="107">
        <v>3933.58</v>
      </c>
      <c r="L91" s="37">
        <f t="shared" si="15"/>
        <v>302.14148552116137</v>
      </c>
      <c r="M91" s="114"/>
      <c r="N91" s="107">
        <v>476.16</v>
      </c>
      <c r="O91" s="37">
        <f t="shared" si="16"/>
        <v>36.574237652661495</v>
      </c>
      <c r="P91" s="47"/>
      <c r="Q91" s="107">
        <v>3457.42</v>
      </c>
      <c r="R91" s="37">
        <f t="shared" si="17"/>
        <v>265.56724786849986</v>
      </c>
      <c r="S91" s="99">
        <v>3</v>
      </c>
      <c r="T91" s="90">
        <v>0.15064264112903225</v>
      </c>
      <c r="U91" s="90">
        <v>0</v>
      </c>
      <c r="V91" s="90">
        <v>0</v>
      </c>
      <c r="W91" s="90">
        <v>0.84935735887096775</v>
      </c>
      <c r="X91" s="90">
        <v>0</v>
      </c>
      <c r="Y91" s="90">
        <v>0</v>
      </c>
      <c r="Z91" s="33">
        <f t="shared" si="18"/>
        <v>0.12105003584520972</v>
      </c>
      <c r="AA91" s="90">
        <v>0</v>
      </c>
      <c r="AB91" s="90">
        <v>0</v>
      </c>
      <c r="AC91" s="90">
        <v>1</v>
      </c>
      <c r="AD91" s="40">
        <f t="shared" si="19"/>
        <v>0.87894996415479032</v>
      </c>
    </row>
    <row r="92" spans="1:30" s="21" customFormat="1" x14ac:dyDescent="0.25">
      <c r="A92" s="20"/>
      <c r="B92" s="85">
        <v>909</v>
      </c>
      <c r="C92" s="105">
        <v>5</v>
      </c>
      <c r="D92" s="74" t="s">
        <v>95</v>
      </c>
      <c r="E92" s="42">
        <v>2509</v>
      </c>
      <c r="F92" s="42">
        <v>1878</v>
      </c>
      <c r="G92" s="42">
        <v>0</v>
      </c>
      <c r="H92" s="42">
        <v>8780</v>
      </c>
      <c r="I92" s="42">
        <v>8780</v>
      </c>
      <c r="J92" s="44"/>
      <c r="K92" s="107">
        <v>3574.94</v>
      </c>
      <c r="L92" s="37">
        <f t="shared" si="15"/>
        <v>407.16856492027335</v>
      </c>
      <c r="M92" s="111"/>
      <c r="N92" s="107">
        <v>1167.54</v>
      </c>
      <c r="O92" s="37">
        <f t="shared" si="16"/>
        <v>132.9772209567198</v>
      </c>
      <c r="P92" s="47"/>
      <c r="Q92" s="107">
        <v>2407.4</v>
      </c>
      <c r="R92" s="37">
        <f t="shared" si="17"/>
        <v>274.19134396355355</v>
      </c>
      <c r="S92" s="100"/>
      <c r="T92" s="90">
        <v>4.1437552460729402E-2</v>
      </c>
      <c r="U92" s="90">
        <v>0</v>
      </c>
      <c r="V92" s="90">
        <v>0.15912088665056445</v>
      </c>
      <c r="W92" s="90">
        <v>0.50073659146581706</v>
      </c>
      <c r="X92" s="90">
        <v>0.28507802730527432</v>
      </c>
      <c r="Y92" s="90">
        <v>1.3626942117614815E-2</v>
      </c>
      <c r="Z92" s="33">
        <f t="shared" si="18"/>
        <v>0.32659009661700616</v>
      </c>
      <c r="AA92" s="90">
        <v>0</v>
      </c>
      <c r="AB92" s="90">
        <v>0</v>
      </c>
      <c r="AC92" s="90">
        <v>1</v>
      </c>
      <c r="AD92" s="40">
        <f t="shared" si="19"/>
        <v>0.67340990338299389</v>
      </c>
    </row>
    <row r="93" spans="1:30" s="21" customFormat="1" x14ac:dyDescent="0.25">
      <c r="A93" s="20"/>
      <c r="B93" s="85">
        <v>296</v>
      </c>
      <c r="C93" s="105">
        <v>7</v>
      </c>
      <c r="D93" s="74" t="s">
        <v>96</v>
      </c>
      <c r="E93" s="42">
        <v>10098</v>
      </c>
      <c r="F93" s="42">
        <v>238</v>
      </c>
      <c r="G93" s="42">
        <v>3033</v>
      </c>
      <c r="H93" s="42">
        <v>18646</v>
      </c>
      <c r="I93" s="42">
        <v>19910</v>
      </c>
      <c r="J93" s="44"/>
      <c r="K93" s="107">
        <v>6339.68</v>
      </c>
      <c r="L93" s="37">
        <f t="shared" si="15"/>
        <v>318.41687594173783</v>
      </c>
      <c r="M93" s="111"/>
      <c r="N93" s="107">
        <v>1878.95</v>
      </c>
      <c r="O93" s="37">
        <f t="shared" si="16"/>
        <v>94.372174786539432</v>
      </c>
      <c r="P93" s="47"/>
      <c r="Q93" s="107">
        <v>4460.7300000000005</v>
      </c>
      <c r="R93" s="37">
        <f t="shared" si="17"/>
        <v>224.04470115519845</v>
      </c>
      <c r="S93" s="99"/>
      <c r="T93" s="90">
        <v>5.4679475238830197E-2</v>
      </c>
      <c r="U93" s="90">
        <v>0</v>
      </c>
      <c r="V93" s="90">
        <v>1.196412890178025E-2</v>
      </c>
      <c r="W93" s="90">
        <v>0.80539130897575772</v>
      </c>
      <c r="X93" s="90">
        <v>9.3653370233375027E-2</v>
      </c>
      <c r="Y93" s="90">
        <v>3.4311716650256792E-2</v>
      </c>
      <c r="Z93" s="33">
        <f t="shared" si="18"/>
        <v>0.29637931252050576</v>
      </c>
      <c r="AA93" s="90">
        <v>0</v>
      </c>
      <c r="AB93" s="90">
        <v>6.1940534396836382E-3</v>
      </c>
      <c r="AC93" s="90">
        <v>0.99380594656031629</v>
      </c>
      <c r="AD93" s="40">
        <f t="shared" si="19"/>
        <v>0.70362068747949424</v>
      </c>
    </row>
    <row r="94" spans="1:30" s="21" customFormat="1" x14ac:dyDescent="0.25">
      <c r="A94" s="20"/>
      <c r="B94" s="85">
        <v>502</v>
      </c>
      <c r="C94" s="105">
        <v>7</v>
      </c>
      <c r="D94" s="74" t="s">
        <v>97</v>
      </c>
      <c r="E94" s="42">
        <v>5823</v>
      </c>
      <c r="F94" s="42">
        <v>0</v>
      </c>
      <c r="G94" s="42">
        <v>0</v>
      </c>
      <c r="H94" s="42">
        <v>13150</v>
      </c>
      <c r="I94" s="42">
        <v>13150</v>
      </c>
      <c r="J94" s="44"/>
      <c r="K94" s="107">
        <v>4000.97</v>
      </c>
      <c r="L94" s="37">
        <f t="shared" si="15"/>
        <v>304.25627376425854</v>
      </c>
      <c r="M94" s="111"/>
      <c r="N94" s="107">
        <v>860.58</v>
      </c>
      <c r="O94" s="37">
        <f t="shared" si="16"/>
        <v>65.443346007604561</v>
      </c>
      <c r="P94" s="47"/>
      <c r="Q94" s="107">
        <v>3140.39</v>
      </c>
      <c r="R94" s="37">
        <f t="shared" si="17"/>
        <v>238.81292775665401</v>
      </c>
      <c r="S94" s="100"/>
      <c r="T94" s="90">
        <v>8.4199028562132502E-2</v>
      </c>
      <c r="U94" s="90">
        <v>0</v>
      </c>
      <c r="V94" s="90">
        <v>9.296056148179135E-4</v>
      </c>
      <c r="W94" s="90">
        <v>0.91438332287527013</v>
      </c>
      <c r="X94" s="90">
        <v>4.8804294777940455E-4</v>
      </c>
      <c r="Y94" s="90">
        <v>0</v>
      </c>
      <c r="Z94" s="33">
        <f t="shared" si="18"/>
        <v>0.21509283998630335</v>
      </c>
      <c r="AA94" s="90">
        <v>0</v>
      </c>
      <c r="AB94" s="90">
        <v>0</v>
      </c>
      <c r="AC94" s="90">
        <v>1</v>
      </c>
      <c r="AD94" s="40">
        <f t="shared" si="19"/>
        <v>0.78490716001369665</v>
      </c>
    </row>
    <row r="95" spans="1:30" s="21" customFormat="1" x14ac:dyDescent="0.25">
      <c r="A95" s="20"/>
      <c r="B95" s="85">
        <v>301</v>
      </c>
      <c r="C95" s="105">
        <v>7</v>
      </c>
      <c r="D95" s="74" t="s">
        <v>98</v>
      </c>
      <c r="E95" s="42">
        <v>5327</v>
      </c>
      <c r="F95" s="42">
        <v>136</v>
      </c>
      <c r="G95" s="42">
        <v>20</v>
      </c>
      <c r="H95" s="42">
        <v>13110</v>
      </c>
      <c r="I95" s="42">
        <v>13118</v>
      </c>
      <c r="J95" s="44"/>
      <c r="K95" s="107">
        <v>4130.2700000000004</v>
      </c>
      <c r="L95" s="37">
        <f t="shared" si="15"/>
        <v>314.85516084769023</v>
      </c>
      <c r="M95" s="111"/>
      <c r="N95" s="107">
        <v>1115.4000000000001</v>
      </c>
      <c r="O95" s="37">
        <f t="shared" si="16"/>
        <v>85.028205519134019</v>
      </c>
      <c r="P95" s="47"/>
      <c r="Q95" s="107">
        <v>3014.87</v>
      </c>
      <c r="R95" s="37">
        <f t="shared" si="17"/>
        <v>229.82695532855618</v>
      </c>
      <c r="S95" s="99"/>
      <c r="T95" s="90">
        <v>6.4766003227541682E-2</v>
      </c>
      <c r="U95" s="90">
        <v>0</v>
      </c>
      <c r="V95" s="90">
        <v>2.9935449166218396E-2</v>
      </c>
      <c r="W95" s="90">
        <v>0.73920566612874294</v>
      </c>
      <c r="X95" s="90">
        <v>0.16609288147749685</v>
      </c>
      <c r="Y95" s="90">
        <v>0</v>
      </c>
      <c r="Z95" s="33">
        <f t="shared" si="18"/>
        <v>0.27005498429884728</v>
      </c>
      <c r="AA95" s="90">
        <v>0</v>
      </c>
      <c r="AB95" s="90">
        <v>0</v>
      </c>
      <c r="AC95" s="90">
        <v>1</v>
      </c>
      <c r="AD95" s="40">
        <f t="shared" si="19"/>
        <v>0.72994501570115256</v>
      </c>
    </row>
    <row r="96" spans="1:30" s="21" customFormat="1" x14ac:dyDescent="0.25">
      <c r="A96" s="20"/>
      <c r="B96" s="85">
        <v>612</v>
      </c>
      <c r="C96" s="105">
        <v>7</v>
      </c>
      <c r="D96" s="74" t="s">
        <v>99</v>
      </c>
      <c r="E96" s="42">
        <v>2967</v>
      </c>
      <c r="F96" s="42">
        <v>20</v>
      </c>
      <c r="G96" s="42">
        <v>60</v>
      </c>
      <c r="H96" s="42">
        <v>7354</v>
      </c>
      <c r="I96" s="42">
        <v>7379</v>
      </c>
      <c r="J96" s="44"/>
      <c r="K96" s="107">
        <v>3252.0793792622653</v>
      </c>
      <c r="L96" s="37">
        <f t="shared" si="15"/>
        <v>440.72088077819018</v>
      </c>
      <c r="M96" s="114"/>
      <c r="N96" s="107">
        <v>1470.61362534977</v>
      </c>
      <c r="O96" s="37">
        <f t="shared" si="16"/>
        <v>199.29714396934139</v>
      </c>
      <c r="P96" s="47">
        <v>5</v>
      </c>
      <c r="Q96" s="107">
        <v>1781.4657539124958</v>
      </c>
      <c r="R96" s="37">
        <f t="shared" si="17"/>
        <v>241.42373680884884</v>
      </c>
      <c r="S96" s="99"/>
      <c r="T96" s="90">
        <v>2.7553124288755823E-2</v>
      </c>
      <c r="U96" s="90">
        <v>0</v>
      </c>
      <c r="V96" s="90">
        <v>6.1586536693796025E-2</v>
      </c>
      <c r="W96" s="90">
        <v>0.68181742825993519</v>
      </c>
      <c r="X96" s="90">
        <v>0.22178063614241145</v>
      </c>
      <c r="Y96" s="90">
        <v>7.2622746151014845E-3</v>
      </c>
      <c r="Z96" s="33">
        <f t="shared" si="18"/>
        <v>0.45220717388619797</v>
      </c>
      <c r="AA96" s="90">
        <v>0</v>
      </c>
      <c r="AB96" s="90">
        <v>8.1954985482797786E-4</v>
      </c>
      <c r="AC96" s="90">
        <v>0.99918045014517198</v>
      </c>
      <c r="AD96" s="40">
        <f t="shared" si="19"/>
        <v>0.5477928261138022</v>
      </c>
    </row>
    <row r="97" spans="1:31" s="21" customFormat="1" x14ac:dyDescent="0.25">
      <c r="A97" s="20"/>
      <c r="B97" s="85">
        <v>904</v>
      </c>
      <c r="C97" s="105">
        <v>6</v>
      </c>
      <c r="D97" s="74" t="s">
        <v>100</v>
      </c>
      <c r="E97" s="42">
        <v>437</v>
      </c>
      <c r="F97" s="42">
        <v>0</v>
      </c>
      <c r="G97" s="42">
        <v>69</v>
      </c>
      <c r="H97" s="42">
        <v>712</v>
      </c>
      <c r="I97" s="42">
        <v>741</v>
      </c>
      <c r="J97" s="44"/>
      <c r="K97" s="107">
        <v>260.73</v>
      </c>
      <c r="L97" s="37">
        <f t="shared" si="15"/>
        <v>351.86234817813767</v>
      </c>
      <c r="M97" s="109"/>
      <c r="N97" s="107">
        <v>57.09</v>
      </c>
      <c r="O97" s="37">
        <f t="shared" si="16"/>
        <v>77.044534412955471</v>
      </c>
      <c r="P97" s="47"/>
      <c r="Q97" s="107">
        <v>203.64</v>
      </c>
      <c r="R97" s="37">
        <f t="shared" si="17"/>
        <v>274.81781376518217</v>
      </c>
      <c r="S97" s="100">
        <v>2</v>
      </c>
      <c r="T97" s="90">
        <v>6.8663513750218952E-2</v>
      </c>
      <c r="U97" s="90">
        <v>0</v>
      </c>
      <c r="V97" s="90">
        <v>0</v>
      </c>
      <c r="W97" s="90">
        <v>0.93133648624978105</v>
      </c>
      <c r="X97" s="90">
        <v>0</v>
      </c>
      <c r="Y97" s="90">
        <v>0</v>
      </c>
      <c r="Z97" s="33">
        <f t="shared" si="18"/>
        <v>0.21896214474743989</v>
      </c>
      <c r="AA97" s="90">
        <v>0</v>
      </c>
      <c r="AB97" s="90">
        <v>0</v>
      </c>
      <c r="AC97" s="90">
        <v>1</v>
      </c>
      <c r="AD97" s="40">
        <f t="shared" si="19"/>
        <v>0.78103785525255998</v>
      </c>
    </row>
    <row r="98" spans="1:31" s="21" customFormat="1" x14ac:dyDescent="0.25">
      <c r="A98" s="20"/>
      <c r="B98" s="85">
        <v>917</v>
      </c>
      <c r="C98" s="105">
        <v>6</v>
      </c>
      <c r="D98" s="74" t="s">
        <v>101</v>
      </c>
      <c r="E98" s="42">
        <v>991</v>
      </c>
      <c r="F98" s="42">
        <v>30</v>
      </c>
      <c r="G98" s="42">
        <v>337</v>
      </c>
      <c r="H98" s="42">
        <v>1269</v>
      </c>
      <c r="I98" s="42">
        <v>1409</v>
      </c>
      <c r="J98" s="44"/>
      <c r="K98" s="107">
        <v>475.6</v>
      </c>
      <c r="L98" s="37">
        <f t="shared" si="15"/>
        <v>337.54435770049679</v>
      </c>
      <c r="M98" s="109"/>
      <c r="N98" s="107">
        <v>94.23</v>
      </c>
      <c r="O98" s="37">
        <f t="shared" si="16"/>
        <v>66.877217885024834</v>
      </c>
      <c r="P98" s="47"/>
      <c r="Q98" s="107">
        <v>381.37</v>
      </c>
      <c r="R98" s="37">
        <f t="shared" si="17"/>
        <v>270.66713981547196</v>
      </c>
      <c r="S98" s="99">
        <v>3</v>
      </c>
      <c r="T98" s="90">
        <v>7.4180197389366445E-2</v>
      </c>
      <c r="U98" s="90">
        <v>0</v>
      </c>
      <c r="V98" s="90">
        <v>0</v>
      </c>
      <c r="W98" s="90">
        <v>0.92581980261063346</v>
      </c>
      <c r="X98" s="90">
        <v>0</v>
      </c>
      <c r="Y98" s="90">
        <v>0</v>
      </c>
      <c r="Z98" s="33">
        <f t="shared" si="18"/>
        <v>0.1981286795626577</v>
      </c>
      <c r="AA98" s="90">
        <v>0</v>
      </c>
      <c r="AB98" s="90">
        <v>0</v>
      </c>
      <c r="AC98" s="90">
        <v>1</v>
      </c>
      <c r="AD98" s="40">
        <f t="shared" si="19"/>
        <v>0.80187132043734233</v>
      </c>
    </row>
    <row r="99" spans="1:31" s="21" customFormat="1" ht="34.5" x14ac:dyDescent="0.25">
      <c r="A99" s="20"/>
      <c r="B99" s="85">
        <v>233</v>
      </c>
      <c r="C99" s="105">
        <v>5</v>
      </c>
      <c r="D99" s="74" t="s">
        <v>102</v>
      </c>
      <c r="E99" s="42">
        <v>13427</v>
      </c>
      <c r="F99" s="42">
        <v>3576</v>
      </c>
      <c r="G99" s="42">
        <v>0</v>
      </c>
      <c r="H99" s="42">
        <v>38396</v>
      </c>
      <c r="I99" s="42">
        <v>38396</v>
      </c>
      <c r="J99" s="44"/>
      <c r="K99" s="107">
        <v>16329.912195187962</v>
      </c>
      <c r="L99" s="37">
        <f t="shared" si="15"/>
        <v>425.30243241973022</v>
      </c>
      <c r="M99" s="114"/>
      <c r="N99" s="107">
        <v>7545.6109313001125</v>
      </c>
      <c r="O99" s="37">
        <f t="shared" si="16"/>
        <v>196.52075558131347</v>
      </c>
      <c r="P99" s="47" t="s">
        <v>164</v>
      </c>
      <c r="Q99" s="107">
        <v>8784.3012638878499</v>
      </c>
      <c r="R99" s="37">
        <f t="shared" si="17"/>
        <v>228.78167683841679</v>
      </c>
      <c r="S99" s="99">
        <v>1</v>
      </c>
      <c r="T99" s="90">
        <v>2.8037491188741707E-2</v>
      </c>
      <c r="U99" s="90">
        <v>0</v>
      </c>
      <c r="V99" s="90">
        <v>5.5497163027970677E-2</v>
      </c>
      <c r="W99" s="90">
        <v>0.43459926354690526</v>
      </c>
      <c r="X99" s="90">
        <v>0.4794010730847913</v>
      </c>
      <c r="Y99" s="90">
        <v>2.4650091515910182E-3</v>
      </c>
      <c r="Z99" s="33">
        <f t="shared" si="18"/>
        <v>0.4620729640863363</v>
      </c>
      <c r="AA99" s="90">
        <v>0</v>
      </c>
      <c r="AB99" s="90">
        <v>1.4116091453939817E-3</v>
      </c>
      <c r="AC99" s="90">
        <v>0.99858839085460605</v>
      </c>
      <c r="AD99" s="40">
        <f t="shared" si="19"/>
        <v>0.53792703591366375</v>
      </c>
    </row>
    <row r="100" spans="1:31" s="21" customFormat="1" x14ac:dyDescent="0.25">
      <c r="A100" s="20"/>
      <c r="B100" s="85">
        <v>331</v>
      </c>
      <c r="C100" s="105">
        <v>9</v>
      </c>
      <c r="D100" s="74" t="s">
        <v>103</v>
      </c>
      <c r="E100" s="42">
        <v>3636</v>
      </c>
      <c r="F100" s="42">
        <v>2</v>
      </c>
      <c r="G100" s="42">
        <v>0</v>
      </c>
      <c r="H100" s="42">
        <v>6477</v>
      </c>
      <c r="I100" s="42">
        <v>6477</v>
      </c>
      <c r="J100" s="44"/>
      <c r="K100" s="107">
        <v>12149.75</v>
      </c>
      <c r="L100" s="37">
        <f t="shared" si="15"/>
        <v>1875.8298595028562</v>
      </c>
      <c r="M100" s="111"/>
      <c r="N100" s="107">
        <v>606.89</v>
      </c>
      <c r="O100" s="37">
        <f t="shared" si="16"/>
        <v>93.699243476918326</v>
      </c>
      <c r="P100" s="47"/>
      <c r="Q100" s="107">
        <v>11542.86</v>
      </c>
      <c r="R100" s="37">
        <f t="shared" si="17"/>
        <v>1782.130616025938</v>
      </c>
      <c r="S100" s="99" t="s">
        <v>162</v>
      </c>
      <c r="T100" s="90">
        <v>5.8808021222956385E-2</v>
      </c>
      <c r="U100" s="90">
        <v>0</v>
      </c>
      <c r="V100" s="90">
        <v>1.4335382029692366E-2</v>
      </c>
      <c r="W100" s="90">
        <v>0.92685659674735132</v>
      </c>
      <c r="X100" s="90">
        <v>0</v>
      </c>
      <c r="Y100" s="90">
        <v>0</v>
      </c>
      <c r="Z100" s="33">
        <f t="shared" si="18"/>
        <v>4.995082203337517E-2</v>
      </c>
      <c r="AA100" s="90">
        <v>0</v>
      </c>
      <c r="AB100" s="90">
        <v>0</v>
      </c>
      <c r="AC100" s="90">
        <v>1</v>
      </c>
      <c r="AD100" s="40">
        <f t="shared" si="19"/>
        <v>0.95004917796662491</v>
      </c>
    </row>
    <row r="101" spans="1:31" s="21" customFormat="1" x14ac:dyDescent="0.25">
      <c r="A101" s="20"/>
      <c r="B101" s="85">
        <v>8</v>
      </c>
      <c r="C101" s="105">
        <v>5</v>
      </c>
      <c r="D101" s="74" t="s">
        <v>104</v>
      </c>
      <c r="E101" s="42">
        <v>10627</v>
      </c>
      <c r="F101" s="42">
        <v>3603</v>
      </c>
      <c r="G101" s="42">
        <v>0</v>
      </c>
      <c r="H101" s="42">
        <v>31465</v>
      </c>
      <c r="I101" s="42">
        <v>31465</v>
      </c>
      <c r="J101" s="44"/>
      <c r="K101" s="107">
        <v>13049.34</v>
      </c>
      <c r="L101" s="37">
        <f t="shared" si="15"/>
        <v>414.72556809153025</v>
      </c>
      <c r="M101" s="111"/>
      <c r="N101" s="107">
        <v>5058.57</v>
      </c>
      <c r="O101" s="37">
        <f t="shared" si="16"/>
        <v>160.76815509296043</v>
      </c>
      <c r="P101" s="47"/>
      <c r="Q101" s="107">
        <v>7990.77</v>
      </c>
      <c r="R101" s="37">
        <f t="shared" si="17"/>
        <v>253.95741299856985</v>
      </c>
      <c r="S101" s="99">
        <v>1</v>
      </c>
      <c r="T101" s="90">
        <v>3.4272531565244728E-2</v>
      </c>
      <c r="U101" s="90">
        <v>0</v>
      </c>
      <c r="V101" s="90">
        <v>0.10568797110645894</v>
      </c>
      <c r="W101" s="90">
        <v>0.67206740244772734</v>
      </c>
      <c r="X101" s="90">
        <v>0.17935108143210435</v>
      </c>
      <c r="Y101" s="90">
        <v>8.6210134484646858E-3</v>
      </c>
      <c r="Z101" s="33">
        <f t="shared" si="18"/>
        <v>0.3876494903190506</v>
      </c>
      <c r="AA101" s="90">
        <v>0</v>
      </c>
      <c r="AB101" s="90">
        <v>1.5392759396153312E-3</v>
      </c>
      <c r="AC101" s="90">
        <v>0.99846072406038466</v>
      </c>
      <c r="AD101" s="40">
        <f t="shared" si="19"/>
        <v>0.6123505096809494</v>
      </c>
    </row>
    <row r="102" spans="1:31" s="21" customFormat="1" ht="14.65" customHeight="1" x14ac:dyDescent="0.25">
      <c r="A102" s="20"/>
      <c r="B102" s="85">
        <v>162</v>
      </c>
      <c r="C102" s="105">
        <v>7</v>
      </c>
      <c r="D102" s="74" t="s">
        <v>105</v>
      </c>
      <c r="E102" s="42">
        <v>7253</v>
      </c>
      <c r="F102" s="42">
        <v>476</v>
      </c>
      <c r="G102" s="42">
        <v>2801</v>
      </c>
      <c r="H102" s="42">
        <v>7025</v>
      </c>
      <c r="I102" s="42">
        <v>8192</v>
      </c>
      <c r="J102" s="44"/>
      <c r="K102" s="107">
        <v>3670.83</v>
      </c>
      <c r="L102" s="37">
        <f t="shared" si="15"/>
        <v>448.099365234375</v>
      </c>
      <c r="M102" s="109"/>
      <c r="N102" s="107">
        <v>1843.47</v>
      </c>
      <c r="O102" s="37">
        <f t="shared" si="16"/>
        <v>225.032958984375</v>
      </c>
      <c r="P102" s="137"/>
      <c r="Q102" s="107">
        <v>1827.36</v>
      </c>
      <c r="R102" s="37">
        <f t="shared" si="17"/>
        <v>223.06640625</v>
      </c>
      <c r="S102" s="135"/>
      <c r="T102" s="90">
        <v>2.0998443153400922E-2</v>
      </c>
      <c r="U102" s="90">
        <v>8.6955578338676516E-3</v>
      </c>
      <c r="V102" s="90">
        <v>4.9488193461244286E-2</v>
      </c>
      <c r="W102" s="90">
        <v>0.6044416236770872</v>
      </c>
      <c r="X102" s="90">
        <v>0.30305890521679224</v>
      </c>
      <c r="Y102" s="90">
        <v>1.3317276657607664E-2</v>
      </c>
      <c r="Z102" s="33">
        <f t="shared" si="18"/>
        <v>0.50219432662367913</v>
      </c>
      <c r="AA102" s="90">
        <v>0</v>
      </c>
      <c r="AB102" s="90">
        <v>0</v>
      </c>
      <c r="AC102" s="90">
        <v>1</v>
      </c>
      <c r="AD102" s="40">
        <f t="shared" si="19"/>
        <v>0.49780567337632087</v>
      </c>
    </row>
    <row r="103" spans="1:31" s="21" customFormat="1" ht="15.6" customHeight="1" x14ac:dyDescent="0.25">
      <c r="A103" s="20"/>
      <c r="B103" s="85">
        <v>376</v>
      </c>
      <c r="C103" s="105">
        <v>7</v>
      </c>
      <c r="D103" s="74" t="s">
        <v>106</v>
      </c>
      <c r="E103" s="42">
        <v>4757</v>
      </c>
      <c r="F103" s="42">
        <v>229</v>
      </c>
      <c r="G103" s="42">
        <v>0</v>
      </c>
      <c r="H103" s="42">
        <v>11667</v>
      </c>
      <c r="I103" s="42">
        <v>11667</v>
      </c>
      <c r="J103" s="44"/>
      <c r="K103" s="107">
        <v>4055.7</v>
      </c>
      <c r="L103" s="37">
        <f t="shared" si="15"/>
        <v>347.6214965286706</v>
      </c>
      <c r="M103" s="111"/>
      <c r="N103" s="107">
        <v>1385.75</v>
      </c>
      <c r="O103" s="37">
        <f t="shared" si="16"/>
        <v>118.77517785206138</v>
      </c>
      <c r="P103" s="47"/>
      <c r="Q103" s="107">
        <v>2669.95</v>
      </c>
      <c r="R103" s="37">
        <f t="shared" si="17"/>
        <v>228.84631867660923</v>
      </c>
      <c r="S103" s="98"/>
      <c r="T103" s="90">
        <v>4.639364964820495E-2</v>
      </c>
      <c r="U103" s="90">
        <v>0</v>
      </c>
      <c r="V103" s="90">
        <v>2.0710806422514884E-3</v>
      </c>
      <c r="W103" s="90">
        <v>0.89234710445607068</v>
      </c>
      <c r="X103" s="90">
        <v>5.9188165253472848E-2</v>
      </c>
      <c r="Y103" s="90">
        <v>0</v>
      </c>
      <c r="Z103" s="33">
        <f t="shared" si="18"/>
        <v>0.34167961141110043</v>
      </c>
      <c r="AA103" s="90">
        <v>0</v>
      </c>
      <c r="AB103" s="90">
        <v>1.1985243169347742E-2</v>
      </c>
      <c r="AC103" s="90">
        <v>0.98801475683065221</v>
      </c>
      <c r="AD103" s="40">
        <f t="shared" si="19"/>
        <v>0.65832038858889952</v>
      </c>
    </row>
    <row r="104" spans="1:31" s="21" customFormat="1" x14ac:dyDescent="0.25">
      <c r="A104" s="52"/>
      <c r="B104" s="85">
        <v>123</v>
      </c>
      <c r="C104" s="105">
        <v>3</v>
      </c>
      <c r="D104" s="74" t="s">
        <v>107</v>
      </c>
      <c r="E104" s="42">
        <v>37035</v>
      </c>
      <c r="F104" s="42">
        <v>9910</v>
      </c>
      <c r="G104" s="42">
        <v>0</v>
      </c>
      <c r="H104" s="42">
        <v>108359</v>
      </c>
      <c r="I104" s="42">
        <v>108359</v>
      </c>
      <c r="J104" s="44"/>
      <c r="K104" s="107">
        <v>51289.69</v>
      </c>
      <c r="L104" s="37">
        <f t="shared" si="15"/>
        <v>473.33114923541194</v>
      </c>
      <c r="M104" s="109"/>
      <c r="N104" s="107">
        <v>12438.94</v>
      </c>
      <c r="O104" s="37">
        <f t="shared" si="16"/>
        <v>114.79378731808156</v>
      </c>
      <c r="P104" s="47"/>
      <c r="Q104" s="107">
        <v>38850.75</v>
      </c>
      <c r="R104" s="37">
        <f t="shared" si="17"/>
        <v>358.53736191733037</v>
      </c>
      <c r="S104" s="99">
        <v>1</v>
      </c>
      <c r="T104" s="90">
        <v>4.7999266818555271E-2</v>
      </c>
      <c r="U104" s="90">
        <v>1.1710001012948048E-2</v>
      </c>
      <c r="V104" s="90">
        <v>0.16100326876727439</v>
      </c>
      <c r="W104" s="90">
        <v>0.61734038430927396</v>
      </c>
      <c r="X104" s="90">
        <v>0.14215198401149937</v>
      </c>
      <c r="Y104" s="90">
        <v>1.9795095080448976E-2</v>
      </c>
      <c r="Z104" s="33">
        <f t="shared" si="18"/>
        <v>0.24252320495600577</v>
      </c>
      <c r="AA104" s="90">
        <v>0</v>
      </c>
      <c r="AB104" s="90">
        <v>5.5108331241996615E-4</v>
      </c>
      <c r="AC104" s="90">
        <v>0.99944891668757996</v>
      </c>
      <c r="AD104" s="40">
        <f t="shared" si="19"/>
        <v>0.75747679504399423</v>
      </c>
    </row>
    <row r="105" spans="1:31" s="21" customFormat="1" x14ac:dyDescent="0.25">
      <c r="A105" s="20"/>
      <c r="B105" s="85">
        <v>430</v>
      </c>
      <c r="C105" s="105">
        <v>6</v>
      </c>
      <c r="D105" s="74" t="s">
        <v>108</v>
      </c>
      <c r="E105" s="42">
        <v>12095</v>
      </c>
      <c r="F105" s="42">
        <v>5715</v>
      </c>
      <c r="G105" s="42">
        <v>0</v>
      </c>
      <c r="H105" s="42">
        <v>41788</v>
      </c>
      <c r="I105" s="42">
        <v>41788</v>
      </c>
      <c r="J105" s="44"/>
      <c r="K105" s="107">
        <v>13750.32</v>
      </c>
      <c r="L105" s="37">
        <f t="shared" si="15"/>
        <v>329.04948789126064</v>
      </c>
      <c r="M105" s="114"/>
      <c r="N105" s="107">
        <v>5046.72</v>
      </c>
      <c r="O105" s="37">
        <f t="shared" si="16"/>
        <v>120.76959892792189</v>
      </c>
      <c r="P105" s="47"/>
      <c r="Q105" s="107">
        <v>8703.6</v>
      </c>
      <c r="R105" s="37">
        <f t="shared" si="17"/>
        <v>208.27988896333875</v>
      </c>
      <c r="S105" s="99"/>
      <c r="T105" s="90">
        <v>4.5623692219897274E-2</v>
      </c>
      <c r="U105" s="90">
        <v>0</v>
      </c>
      <c r="V105" s="90">
        <v>0.15237619681694248</v>
      </c>
      <c r="W105" s="90">
        <v>0.79328157694502555</v>
      </c>
      <c r="X105" s="90">
        <v>0</v>
      </c>
      <c r="Y105" s="90">
        <v>8.7185340181345512E-3</v>
      </c>
      <c r="Z105" s="33">
        <f t="shared" si="18"/>
        <v>0.367025640130557</v>
      </c>
      <c r="AA105" s="90">
        <v>0</v>
      </c>
      <c r="AB105" s="90">
        <v>0</v>
      </c>
      <c r="AC105" s="90">
        <v>1</v>
      </c>
      <c r="AD105" s="40">
        <f t="shared" si="19"/>
        <v>0.63297435986944306</v>
      </c>
    </row>
    <row r="106" spans="1:31" s="20" customFormat="1" ht="16.5" customHeight="1" x14ac:dyDescent="0.25">
      <c r="B106" s="85">
        <v>20</v>
      </c>
      <c r="C106" s="105">
        <v>1</v>
      </c>
      <c r="D106" s="74" t="s">
        <v>109</v>
      </c>
      <c r="E106" s="42">
        <v>461089</v>
      </c>
      <c r="F106" s="42">
        <v>649194</v>
      </c>
      <c r="G106" s="42">
        <v>0</v>
      </c>
      <c r="H106" s="42">
        <v>2731571</v>
      </c>
      <c r="I106" s="42">
        <v>2731571</v>
      </c>
      <c r="J106" s="44"/>
      <c r="K106" s="107">
        <v>765361.95</v>
      </c>
      <c r="L106" s="37">
        <f t="shared" si="15"/>
        <v>280.19112444816557</v>
      </c>
      <c r="M106" s="109"/>
      <c r="N106" s="107">
        <v>392688.87</v>
      </c>
      <c r="O106" s="37">
        <f t="shared" si="16"/>
        <v>143.75934947325183</v>
      </c>
      <c r="P106" s="47"/>
      <c r="Q106" s="107">
        <v>372673.08</v>
      </c>
      <c r="R106" s="37">
        <f t="shared" si="17"/>
        <v>136.43177497491371</v>
      </c>
      <c r="S106" s="100"/>
      <c r="T106" s="90">
        <v>3.8327951591803452E-2</v>
      </c>
      <c r="U106" s="90">
        <v>0</v>
      </c>
      <c r="V106" s="90">
        <v>8.2981776386990544E-2</v>
      </c>
      <c r="W106" s="90">
        <v>0.38344035571978397</v>
      </c>
      <c r="X106" s="90">
        <v>0.48958639953304511</v>
      </c>
      <c r="Y106" s="90">
        <v>5.6635167683769597E-3</v>
      </c>
      <c r="Z106" s="33">
        <f t="shared" si="18"/>
        <v>0.51307602892984161</v>
      </c>
      <c r="AA106" s="90">
        <v>0</v>
      </c>
      <c r="AB106" s="90">
        <v>0</v>
      </c>
      <c r="AC106" s="90">
        <v>1</v>
      </c>
      <c r="AD106" s="40">
        <f t="shared" si="19"/>
        <v>0.48692397107015845</v>
      </c>
    </row>
    <row r="107" spans="1:31" s="51" customFormat="1" x14ac:dyDescent="0.25">
      <c r="A107" s="52"/>
      <c r="B107" s="85">
        <v>53</v>
      </c>
      <c r="C107" s="105">
        <v>2</v>
      </c>
      <c r="D107" s="74" t="s">
        <v>110</v>
      </c>
      <c r="E107" s="42">
        <v>150201</v>
      </c>
      <c r="F107" s="42">
        <v>59039</v>
      </c>
      <c r="G107" s="42">
        <v>0</v>
      </c>
      <c r="H107" s="42">
        <v>583500</v>
      </c>
      <c r="I107" s="42">
        <v>583500</v>
      </c>
      <c r="J107" s="43"/>
      <c r="K107" s="107">
        <v>192378.55</v>
      </c>
      <c r="L107" s="37">
        <f t="shared" si="15"/>
        <v>329.69760068551841</v>
      </c>
      <c r="M107" s="116"/>
      <c r="N107" s="107">
        <v>100601.65</v>
      </c>
      <c r="O107" s="37">
        <f t="shared" si="16"/>
        <v>172.4107112253642</v>
      </c>
      <c r="P107" s="47"/>
      <c r="Q107" s="107">
        <v>91776.9</v>
      </c>
      <c r="R107" s="37">
        <f t="shared" si="17"/>
        <v>157.28688946015424</v>
      </c>
      <c r="S107" s="99"/>
      <c r="T107" s="90">
        <v>3.1958620957012143E-2</v>
      </c>
      <c r="U107" s="90">
        <v>0</v>
      </c>
      <c r="V107" s="90">
        <v>0.10414839120431922</v>
      </c>
      <c r="W107" s="90">
        <v>0.39443826219550077</v>
      </c>
      <c r="X107" s="90">
        <v>0.46422916522740931</v>
      </c>
      <c r="Y107" s="90">
        <v>5.2255604157585896E-3</v>
      </c>
      <c r="Z107" s="33">
        <f t="shared" si="18"/>
        <v>0.52293589903864024</v>
      </c>
      <c r="AA107" s="90">
        <v>0</v>
      </c>
      <c r="AB107" s="90">
        <v>8.8170334801022921E-4</v>
      </c>
      <c r="AC107" s="90">
        <v>0.99911829665198981</v>
      </c>
      <c r="AD107" s="40">
        <f t="shared" si="19"/>
        <v>0.47706410096135976</v>
      </c>
    </row>
    <row r="108" spans="1:31" s="51" customFormat="1" x14ac:dyDescent="0.25">
      <c r="A108" s="52"/>
      <c r="B108" s="85">
        <v>21</v>
      </c>
      <c r="C108" s="105">
        <v>4</v>
      </c>
      <c r="D108" s="74" t="s">
        <v>111</v>
      </c>
      <c r="E108" s="42">
        <v>30654</v>
      </c>
      <c r="F108" s="42">
        <v>2306</v>
      </c>
      <c r="G108" s="42">
        <v>0</v>
      </c>
      <c r="H108" s="42">
        <v>95805</v>
      </c>
      <c r="I108" s="42">
        <v>95805</v>
      </c>
      <c r="J108" s="43"/>
      <c r="K108" s="107">
        <v>26921.48</v>
      </c>
      <c r="L108" s="37">
        <f t="shared" si="15"/>
        <v>281.0028704138615</v>
      </c>
      <c r="M108" s="111"/>
      <c r="N108" s="107">
        <v>10678.25</v>
      </c>
      <c r="O108" s="37">
        <f t="shared" si="16"/>
        <v>111.45817024163665</v>
      </c>
      <c r="P108" s="47"/>
      <c r="Q108" s="107">
        <v>16243.23</v>
      </c>
      <c r="R108" s="37">
        <f t="shared" si="17"/>
        <v>169.54470017222482</v>
      </c>
      <c r="S108" s="99"/>
      <c r="T108" s="90">
        <v>4.9436003090394025E-2</v>
      </c>
      <c r="U108" s="90">
        <v>1.20057125465315E-3</v>
      </c>
      <c r="V108" s="90">
        <v>0.14904314845597358</v>
      </c>
      <c r="W108" s="90">
        <v>0.6709947791070634</v>
      </c>
      <c r="X108" s="90">
        <v>0.11492988083253342</v>
      </c>
      <c r="Y108" s="90">
        <v>1.439561725938239E-2</v>
      </c>
      <c r="Z108" s="33">
        <f t="shared" si="18"/>
        <v>0.39664424095554923</v>
      </c>
      <c r="AA108" s="90">
        <v>0</v>
      </c>
      <c r="AB108" s="90">
        <v>1.0619808991192024E-3</v>
      </c>
      <c r="AC108" s="90">
        <v>0.99893801910088076</v>
      </c>
      <c r="AD108" s="40">
        <f t="shared" si="19"/>
        <v>0.60335575904445071</v>
      </c>
    </row>
    <row r="109" spans="1:31" s="51" customFormat="1" x14ac:dyDescent="0.25">
      <c r="A109" s="52"/>
      <c r="B109" s="85">
        <v>192</v>
      </c>
      <c r="C109" s="105">
        <v>7</v>
      </c>
      <c r="D109" s="74" t="s">
        <v>112</v>
      </c>
      <c r="E109" s="42">
        <v>2965</v>
      </c>
      <c r="F109" s="42">
        <v>7</v>
      </c>
      <c r="G109" s="42">
        <v>653</v>
      </c>
      <c r="H109" s="42">
        <v>4656</v>
      </c>
      <c r="I109" s="42">
        <v>4928</v>
      </c>
      <c r="J109" s="43"/>
      <c r="K109" s="107">
        <v>1193.1300000000001</v>
      </c>
      <c r="L109" s="37">
        <f t="shared" si="15"/>
        <v>242.11241883116884</v>
      </c>
      <c r="M109" s="109"/>
      <c r="N109" s="107">
        <v>240.56</v>
      </c>
      <c r="O109" s="37">
        <f t="shared" si="16"/>
        <v>48.814935064935064</v>
      </c>
      <c r="P109" s="47"/>
      <c r="Q109" s="107">
        <v>952.57</v>
      </c>
      <c r="R109" s="37">
        <f t="shared" si="17"/>
        <v>193.29748376623377</v>
      </c>
      <c r="S109" s="99"/>
      <c r="T109" s="90">
        <v>0.10662620552045227</v>
      </c>
      <c r="U109" s="90">
        <v>0</v>
      </c>
      <c r="V109" s="90">
        <v>0</v>
      </c>
      <c r="W109" s="90">
        <v>0.86190555370801469</v>
      </c>
      <c r="X109" s="90">
        <v>3.1468240771533089E-2</v>
      </c>
      <c r="Y109" s="90">
        <v>0</v>
      </c>
      <c r="Z109" s="33">
        <f t="shared" si="18"/>
        <v>0.20162094658587076</v>
      </c>
      <c r="AA109" s="90">
        <v>0</v>
      </c>
      <c r="AB109" s="90">
        <v>0</v>
      </c>
      <c r="AC109" s="90">
        <v>1</v>
      </c>
      <c r="AD109" s="40">
        <f t="shared" si="19"/>
        <v>0.79837905341412918</v>
      </c>
    </row>
    <row r="110" spans="1:31" s="51" customFormat="1" x14ac:dyDescent="0.25">
      <c r="A110" s="52"/>
      <c r="B110" s="85">
        <v>604</v>
      </c>
      <c r="C110" s="105">
        <v>7</v>
      </c>
      <c r="D110" s="74" t="s">
        <v>159</v>
      </c>
      <c r="E110" s="42">
        <v>5166</v>
      </c>
      <c r="F110" s="42">
        <v>482</v>
      </c>
      <c r="G110" s="42">
        <v>575</v>
      </c>
      <c r="H110" s="42">
        <v>12518</v>
      </c>
      <c r="I110" s="42">
        <v>12758</v>
      </c>
      <c r="J110" s="43"/>
      <c r="K110" s="107">
        <v>6065.6797341151241</v>
      </c>
      <c r="L110" s="37">
        <f t="shared" si="15"/>
        <v>475.4412708978777</v>
      </c>
      <c r="M110" s="109"/>
      <c r="N110" s="107">
        <v>2909.2317872920999</v>
      </c>
      <c r="O110" s="37">
        <f t="shared" si="16"/>
        <v>228.0319632616476</v>
      </c>
      <c r="P110" s="47">
        <v>6</v>
      </c>
      <c r="Q110" s="107">
        <v>3156.4479468230247</v>
      </c>
      <c r="R110" s="37">
        <f t="shared" si="17"/>
        <v>247.40930763623018</v>
      </c>
      <c r="S110" s="99"/>
      <c r="T110" s="90">
        <v>2.3707289429900316E-2</v>
      </c>
      <c r="U110" s="90">
        <v>0</v>
      </c>
      <c r="V110" s="90">
        <v>0.18955863276652349</v>
      </c>
      <c r="W110" s="90">
        <v>0.61149193923388245</v>
      </c>
      <c r="X110" s="90">
        <v>0.17135451433521248</v>
      </c>
      <c r="Y110" s="90">
        <v>3.8876242344812609E-3</v>
      </c>
      <c r="Z110" s="33">
        <f t="shared" si="18"/>
        <v>0.47962172663514446</v>
      </c>
      <c r="AA110" s="90">
        <v>0</v>
      </c>
      <c r="AB110" s="90">
        <v>0</v>
      </c>
      <c r="AC110" s="90">
        <v>1</v>
      </c>
      <c r="AD110" s="40">
        <f t="shared" si="19"/>
        <v>0.52037827336485565</v>
      </c>
    </row>
    <row r="111" spans="1:31" s="51" customFormat="1" x14ac:dyDescent="0.25">
      <c r="A111" s="52"/>
      <c r="B111" s="85">
        <v>97</v>
      </c>
      <c r="C111" s="105">
        <v>1</v>
      </c>
      <c r="D111" s="74" t="s">
        <v>113</v>
      </c>
      <c r="E111" s="42">
        <v>316636</v>
      </c>
      <c r="F111" s="42">
        <v>51290</v>
      </c>
      <c r="G111" s="42">
        <v>1611</v>
      </c>
      <c r="H111" s="42">
        <v>1186907</v>
      </c>
      <c r="I111" s="42">
        <v>1187578</v>
      </c>
      <c r="J111" s="43"/>
      <c r="K111" s="107">
        <v>374718.36</v>
      </c>
      <c r="L111" s="37">
        <f t="shared" si="15"/>
        <v>315.53157771531636</v>
      </c>
      <c r="M111" s="113"/>
      <c r="N111" s="107">
        <v>246296.81</v>
      </c>
      <c r="O111" s="37">
        <f t="shared" si="16"/>
        <v>207.39421747455745</v>
      </c>
      <c r="P111" s="47"/>
      <c r="Q111" s="107">
        <v>128421.54999999999</v>
      </c>
      <c r="R111" s="37">
        <f t="shared" si="17"/>
        <v>108.13736024075891</v>
      </c>
      <c r="S111" s="100">
        <v>4</v>
      </c>
      <c r="T111" s="90">
        <v>2.6552759656123845E-2</v>
      </c>
      <c r="U111" s="90">
        <v>0</v>
      </c>
      <c r="V111" s="90">
        <v>6.1870310053954818E-2</v>
      </c>
      <c r="W111" s="90">
        <v>0.42146327433148645</v>
      </c>
      <c r="X111" s="90">
        <v>0.48488902475025963</v>
      </c>
      <c r="Y111" s="90">
        <v>5.2246312081752093E-3</v>
      </c>
      <c r="Z111" s="33">
        <f t="shared" si="18"/>
        <v>0.65728514076545386</v>
      </c>
      <c r="AA111" s="90">
        <v>0.42936025923997961</v>
      </c>
      <c r="AB111" s="90">
        <v>3.0983896394335688E-4</v>
      </c>
      <c r="AC111" s="90">
        <v>0.57032990179607712</v>
      </c>
      <c r="AD111" s="40">
        <f t="shared" si="19"/>
        <v>0.34271485923454614</v>
      </c>
      <c r="AE111" s="72"/>
    </row>
    <row r="112" spans="1:31" s="20" customFormat="1" ht="17.25" customHeight="1" thickBot="1" x14ac:dyDescent="0.3">
      <c r="B112" s="80"/>
      <c r="C112" s="81"/>
      <c r="D112" s="80"/>
      <c r="E112" s="55"/>
      <c r="F112" s="55"/>
      <c r="G112" s="55"/>
      <c r="H112" s="55"/>
      <c r="I112" s="56"/>
      <c r="J112" s="73"/>
      <c r="K112" s="56"/>
      <c r="L112" s="82"/>
      <c r="M112" s="57"/>
      <c r="N112" s="56"/>
      <c r="O112" s="82"/>
      <c r="P112" s="57"/>
      <c r="Q112" s="56"/>
      <c r="R112" s="82"/>
      <c r="S112" s="94"/>
      <c r="T112" s="58"/>
      <c r="U112" s="58"/>
      <c r="V112" s="58"/>
      <c r="W112" s="58"/>
      <c r="X112" s="58"/>
      <c r="Y112" s="58"/>
      <c r="Z112" s="83"/>
      <c r="AA112" s="59"/>
      <c r="AB112" s="59"/>
      <c r="AC112" s="60"/>
      <c r="AD112" s="84"/>
    </row>
    <row r="113" spans="2:30" s="1" customFormat="1" ht="18" thickBot="1" x14ac:dyDescent="0.3">
      <c r="B113" s="61"/>
      <c r="C113" s="2"/>
      <c r="D113" s="62" t="s">
        <v>114</v>
      </c>
      <c r="E113" s="63">
        <f>SUM(E7:E111)</f>
        <v>3809941</v>
      </c>
      <c r="F113" s="63">
        <f>SUM(F7:F111)</f>
        <v>1383108</v>
      </c>
      <c r="G113" s="63">
        <f>SUM(G7:G111)</f>
        <v>113366</v>
      </c>
      <c r="H113" s="63">
        <f>SUM(H7:H111)</f>
        <v>13024041</v>
      </c>
      <c r="I113" s="63">
        <f>SUM(I7:I111)</f>
        <v>13071282</v>
      </c>
      <c r="J113" s="65"/>
      <c r="K113" s="64">
        <f>SUM(K7:K111)</f>
        <v>4632565.3247062946</v>
      </c>
      <c r="L113" s="117">
        <f t="shared" ref="L113" si="20">K113*1000/I113</f>
        <v>354.40787863855246</v>
      </c>
      <c r="M113" s="66"/>
      <c r="N113" s="64">
        <f>SUM(N7:N111)</f>
        <v>2277308.9803919313</v>
      </c>
      <c r="O113" s="117">
        <f t="shared" ref="O113" si="21">N113*1000/I113</f>
        <v>174.22231273045222</v>
      </c>
      <c r="P113" s="96"/>
      <c r="Q113" s="64">
        <f>SUM(Q7:Q111)</f>
        <v>2355256.3443143615</v>
      </c>
      <c r="R113" s="117">
        <f t="shared" ref="R113" si="22">Q113*1000/I113</f>
        <v>180.18556590810002</v>
      </c>
      <c r="S113" s="95"/>
      <c r="T113" s="88">
        <v>3.1812443490278862E-2</v>
      </c>
      <c r="U113" s="89">
        <v>4.6617549325022878E-3</v>
      </c>
      <c r="V113" s="89">
        <v>8.9106518024169121E-2</v>
      </c>
      <c r="W113" s="89">
        <v>0.46491821499838426</v>
      </c>
      <c r="X113" s="89">
        <v>0.40274991419014305</v>
      </c>
      <c r="Y113" s="89">
        <v>6.7511543645225238E-3</v>
      </c>
      <c r="Z113" s="67">
        <f>N113/K113</f>
        <v>0.49158701945262112</v>
      </c>
      <c r="AA113" s="89">
        <v>5.5784722788381577E-2</v>
      </c>
      <c r="AB113" s="89">
        <v>1.3308561620807792E-3</v>
      </c>
      <c r="AC113" s="89">
        <v>0.94288442104953751</v>
      </c>
      <c r="AD113" s="68">
        <f>Q113/K113</f>
        <v>0.50841298054737849</v>
      </c>
    </row>
    <row r="114" spans="2:30" x14ac:dyDescent="0.25">
      <c r="B114" s="69"/>
      <c r="D114" s="70"/>
      <c r="G114" s="54"/>
      <c r="H114" s="54"/>
      <c r="L114" s="12"/>
      <c r="M114" s="12"/>
      <c r="N114" s="12"/>
      <c r="O114" s="12"/>
      <c r="P114" s="97"/>
      <c r="Q114" s="12"/>
      <c r="W114" s="10"/>
    </row>
    <row r="115" spans="2:30" x14ac:dyDescent="0.25">
      <c r="D115" s="124" t="s">
        <v>117</v>
      </c>
      <c r="E115" s="119"/>
      <c r="F115" s="120"/>
      <c r="G115" s="120"/>
      <c r="H115" s="119"/>
      <c r="I115" s="119"/>
      <c r="J115" s="119"/>
      <c r="K115" s="121"/>
      <c r="L115" s="121"/>
    </row>
    <row r="116" spans="2:30" ht="46.5" customHeight="1" x14ac:dyDescent="0.25">
      <c r="D116" s="387" t="s">
        <v>140</v>
      </c>
      <c r="E116" s="387"/>
      <c r="F116" s="387"/>
      <c r="G116" s="387"/>
      <c r="H116" s="387"/>
      <c r="I116" s="387"/>
      <c r="J116" s="387"/>
      <c r="K116" s="387"/>
      <c r="L116" s="387"/>
    </row>
    <row r="117" spans="2:30" ht="32.65" customHeight="1" x14ac:dyDescent="0.25">
      <c r="D117" s="387" t="s">
        <v>121</v>
      </c>
      <c r="E117" s="387"/>
      <c r="F117" s="387"/>
      <c r="G117" s="387"/>
      <c r="H117" s="387"/>
      <c r="I117" s="387"/>
      <c r="J117" s="387"/>
      <c r="K117" s="387"/>
      <c r="L117" s="387"/>
    </row>
    <row r="118" spans="2:30" ht="19.899999999999999" customHeight="1" x14ac:dyDescent="0.25">
      <c r="D118" s="387" t="s">
        <v>122</v>
      </c>
      <c r="E118" s="387"/>
      <c r="F118" s="387"/>
      <c r="G118" s="387"/>
      <c r="H118" s="387"/>
      <c r="I118" s="387"/>
      <c r="J118" s="387"/>
      <c r="K118" s="387"/>
      <c r="L118" s="387"/>
    </row>
    <row r="119" spans="2:30" x14ac:dyDescent="0.25">
      <c r="D119" s="387" t="s">
        <v>139</v>
      </c>
      <c r="E119" s="387"/>
      <c r="F119" s="387"/>
      <c r="G119" s="387"/>
      <c r="H119" s="387"/>
      <c r="I119" s="387"/>
      <c r="J119" s="387"/>
      <c r="K119" s="387"/>
      <c r="L119" s="387"/>
    </row>
    <row r="120" spans="2:30" ht="34.5" customHeight="1" x14ac:dyDescent="0.25">
      <c r="D120" s="387" t="s">
        <v>123</v>
      </c>
      <c r="E120" s="387"/>
      <c r="F120" s="387"/>
      <c r="G120" s="387"/>
      <c r="H120" s="387"/>
      <c r="I120" s="387"/>
      <c r="J120" s="387"/>
      <c r="K120" s="387"/>
      <c r="L120" s="387"/>
    </row>
    <row r="121" spans="2:30" ht="42" customHeight="1" x14ac:dyDescent="0.25">
      <c r="D121" s="387" t="s">
        <v>124</v>
      </c>
      <c r="E121" s="387"/>
      <c r="F121" s="387"/>
      <c r="G121" s="387"/>
      <c r="H121" s="387"/>
      <c r="I121" s="387"/>
      <c r="J121" s="387"/>
      <c r="K121" s="387"/>
      <c r="L121" s="387"/>
    </row>
    <row r="122" spans="2:30" x14ac:dyDescent="0.25">
      <c r="D122" s="73"/>
      <c r="E122" s="73"/>
      <c r="F122" s="73"/>
      <c r="G122" s="73"/>
      <c r="H122" s="73"/>
      <c r="I122" s="73"/>
      <c r="J122" s="73"/>
      <c r="K122" s="73"/>
      <c r="L122" s="73"/>
    </row>
    <row r="123" spans="2:30" x14ac:dyDescent="0.25">
      <c r="D123" s="122"/>
      <c r="E123" s="122"/>
      <c r="F123" s="122"/>
      <c r="G123" s="119" t="s">
        <v>118</v>
      </c>
      <c r="H123" s="119"/>
      <c r="I123" s="122"/>
      <c r="J123" s="122"/>
      <c r="K123" s="20"/>
      <c r="L123" s="20"/>
    </row>
    <row r="124" spans="2:30" x14ac:dyDescent="0.25">
      <c r="D124" s="123" t="s">
        <v>166</v>
      </c>
      <c r="E124" s="122"/>
      <c r="F124" s="122"/>
      <c r="G124" s="122"/>
      <c r="H124" s="122"/>
      <c r="I124" s="122"/>
      <c r="J124" s="122"/>
      <c r="K124" s="122"/>
      <c r="L124" s="122"/>
    </row>
    <row r="125" spans="2:30" ht="33" customHeight="1" x14ac:dyDescent="0.25">
      <c r="D125" s="389" t="s">
        <v>167</v>
      </c>
      <c r="E125" s="389"/>
      <c r="F125" s="389"/>
      <c r="G125" s="389"/>
      <c r="H125" s="389"/>
      <c r="I125" s="389"/>
      <c r="J125" s="389"/>
      <c r="K125" s="389"/>
      <c r="L125" s="389"/>
    </row>
    <row r="126" spans="2:30" x14ac:dyDescent="0.25">
      <c r="D126" s="388" t="s">
        <v>125</v>
      </c>
      <c r="E126" s="388"/>
      <c r="F126" s="388"/>
      <c r="G126" s="388"/>
      <c r="H126" s="388"/>
      <c r="I126" s="388"/>
      <c r="J126" s="388"/>
      <c r="K126" s="388"/>
      <c r="L126" s="388"/>
    </row>
  </sheetData>
  <mergeCells count="24">
    <mergeCell ref="D120:L120"/>
    <mergeCell ref="D121:L121"/>
    <mergeCell ref="D126:L126"/>
    <mergeCell ref="G4:G5"/>
    <mergeCell ref="D116:L116"/>
    <mergeCell ref="D117:L117"/>
    <mergeCell ref="D118:L118"/>
    <mergeCell ref="D119:L119"/>
    <mergeCell ref="D125:L125"/>
    <mergeCell ref="B4:B5"/>
    <mergeCell ref="C4:C5"/>
    <mergeCell ref="D4:D5"/>
    <mergeCell ref="E4:E5"/>
    <mergeCell ref="F4:F5"/>
    <mergeCell ref="Q4:R5"/>
    <mergeCell ref="S4:S5"/>
    <mergeCell ref="T4:Z4"/>
    <mergeCell ref="AA4:AD4"/>
    <mergeCell ref="H4:H5"/>
    <mergeCell ref="I4:I5"/>
    <mergeCell ref="J4:J5"/>
    <mergeCell ref="K4:L5"/>
    <mergeCell ref="N4:O5"/>
    <mergeCell ref="P4:P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26"/>
  <sheetViews>
    <sheetView zoomScale="90" zoomScaleNormal="90" workbookViewId="0">
      <pane xSplit="4" topLeftCell="E1" activePane="topRight" state="frozen"/>
      <selection pane="topRight" activeCell="F135" sqref="F135:F136"/>
    </sheetView>
  </sheetViews>
  <sheetFormatPr defaultColWidth="9.28515625" defaultRowHeight="17.25" x14ac:dyDescent="0.25"/>
  <cols>
    <col min="1" max="1" width="1.28515625" style="12" customWidth="1"/>
    <col min="2" max="2" width="8.28515625" style="71" customWidth="1"/>
    <col min="3" max="3" width="9.7109375" style="14" customWidth="1"/>
    <col min="4" max="4" width="53.28515625" style="12" customWidth="1"/>
    <col min="5" max="5" width="12.28515625" style="12" customWidth="1"/>
    <col min="6" max="6" width="11.42578125" style="12" customWidth="1"/>
    <col min="7" max="7" width="12" style="12" customWidth="1"/>
    <col min="8" max="8" width="14.7109375" style="12" customWidth="1"/>
    <col min="9" max="9" width="12.7109375" style="12" customWidth="1"/>
    <col min="10" max="10" width="1.7109375" style="12" customWidth="1"/>
    <col min="11" max="11" width="12.7109375" style="15" customWidth="1"/>
    <col min="12" max="12" width="7.42578125" style="15" customWidth="1"/>
    <col min="13" max="13" width="1.42578125" style="16" customWidth="1"/>
    <col min="14" max="14" width="12.7109375" style="15" customWidth="1"/>
    <col min="15" max="15" width="7.7109375" style="15" customWidth="1"/>
    <col min="16" max="16" width="3" style="17" customWidth="1"/>
    <col min="17" max="17" width="12.7109375" style="15" customWidth="1"/>
    <col min="18" max="18" width="7.42578125" style="15" customWidth="1"/>
    <col min="19" max="19" width="2.7109375" style="91" customWidth="1"/>
    <col min="20" max="20" width="11" style="12" customWidth="1"/>
    <col min="21" max="21" width="10.7109375" style="18" customWidth="1"/>
    <col min="22" max="22" width="11.28515625" style="12" customWidth="1"/>
    <col min="23" max="23" width="11.28515625" style="18" customWidth="1"/>
    <col min="24" max="24" width="10.7109375" style="12" customWidth="1"/>
    <col min="25" max="25" width="11.28515625" style="18" customWidth="1"/>
    <col min="26" max="26" width="10.7109375" style="12" customWidth="1"/>
    <col min="27" max="27" width="14.42578125" style="12" customWidth="1"/>
    <col min="28" max="28" width="11.42578125" style="12" customWidth="1"/>
    <col min="29" max="29" width="11.28515625" style="12" customWidth="1"/>
    <col min="30" max="30" width="11.28515625" style="19" customWidth="1"/>
    <col min="31" max="16384" width="9.28515625" style="12"/>
  </cols>
  <sheetData>
    <row r="1" spans="1:30" s="1" customFormat="1" ht="60" customHeight="1" thickBot="1" x14ac:dyDescent="0.3">
      <c r="A1" s="140"/>
      <c r="B1" s="141"/>
      <c r="C1" s="142"/>
      <c r="D1" s="143"/>
      <c r="E1" s="3"/>
      <c r="F1" s="3"/>
      <c r="G1" s="4"/>
      <c r="H1" s="4"/>
      <c r="I1" s="5"/>
      <c r="K1" s="4"/>
      <c r="L1" s="6"/>
      <c r="M1" s="7"/>
      <c r="N1" s="5"/>
      <c r="O1" s="8"/>
      <c r="P1" s="9"/>
      <c r="Q1" s="6"/>
      <c r="R1" s="6"/>
      <c r="S1" s="92"/>
      <c r="T1" s="52"/>
      <c r="U1" s="103"/>
      <c r="V1" s="104"/>
      <c r="W1" s="103"/>
      <c r="X1" s="52"/>
      <c r="Y1" s="103"/>
      <c r="Z1" s="52"/>
      <c r="AA1" s="52"/>
      <c r="AB1" s="52"/>
      <c r="AC1" s="52"/>
      <c r="AD1" s="11"/>
    </row>
    <row r="2" spans="1:30" s="1" customFormat="1" ht="18.75" x14ac:dyDescent="0.3">
      <c r="B2" s="13" t="s">
        <v>163</v>
      </c>
      <c r="C2" s="2"/>
      <c r="E2" s="5"/>
      <c r="F2" s="5"/>
      <c r="G2" s="5"/>
      <c r="H2" s="5"/>
      <c r="I2" s="5"/>
      <c r="K2" s="6"/>
      <c r="L2" s="6"/>
      <c r="M2" s="7"/>
      <c r="N2" s="6"/>
      <c r="O2" s="6"/>
      <c r="P2" s="9"/>
      <c r="Q2" s="6"/>
      <c r="R2" s="6"/>
      <c r="S2" s="92"/>
      <c r="U2" s="10"/>
      <c r="W2" s="10"/>
      <c r="X2" s="102"/>
      <c r="Y2" s="10"/>
      <c r="AA2" s="101"/>
      <c r="AB2" s="101"/>
      <c r="AD2" s="11"/>
    </row>
    <row r="3" spans="1:30" ht="7.15" customHeight="1" thickBot="1" x14ac:dyDescent="0.3">
      <c r="B3" s="12"/>
    </row>
    <row r="4" spans="1:30" s="21" customFormat="1" ht="21.6" customHeight="1" x14ac:dyDescent="0.25">
      <c r="A4" s="20"/>
      <c r="B4" s="382" t="s">
        <v>0</v>
      </c>
      <c r="C4" s="384" t="s">
        <v>1</v>
      </c>
      <c r="D4" s="370" t="s">
        <v>2</v>
      </c>
      <c r="E4" s="370" t="s">
        <v>126</v>
      </c>
      <c r="F4" s="370" t="s">
        <v>3</v>
      </c>
      <c r="G4" s="370" t="s">
        <v>4</v>
      </c>
      <c r="H4" s="370" t="s">
        <v>5</v>
      </c>
      <c r="I4" s="370" t="s">
        <v>6</v>
      </c>
      <c r="J4" s="372"/>
      <c r="K4" s="374" t="s">
        <v>7</v>
      </c>
      <c r="L4" s="374"/>
      <c r="M4" s="346"/>
      <c r="N4" s="376" t="s">
        <v>8</v>
      </c>
      <c r="O4" s="377"/>
      <c r="P4" s="380"/>
      <c r="Q4" s="361" t="s">
        <v>9</v>
      </c>
      <c r="R4" s="362"/>
      <c r="S4" s="390"/>
      <c r="T4" s="366" t="s">
        <v>10</v>
      </c>
      <c r="U4" s="367"/>
      <c r="V4" s="367"/>
      <c r="W4" s="367"/>
      <c r="X4" s="367"/>
      <c r="Y4" s="367"/>
      <c r="Z4" s="368"/>
      <c r="AA4" s="366" t="s">
        <v>11</v>
      </c>
      <c r="AB4" s="367"/>
      <c r="AC4" s="367"/>
      <c r="AD4" s="369"/>
    </row>
    <row r="5" spans="1:30" s="21" customFormat="1" ht="92.25" customHeight="1" x14ac:dyDescent="0.25">
      <c r="A5" s="20"/>
      <c r="B5" s="383"/>
      <c r="C5" s="385"/>
      <c r="D5" s="386"/>
      <c r="E5" s="371"/>
      <c r="F5" s="371"/>
      <c r="G5" s="371"/>
      <c r="H5" s="371"/>
      <c r="I5" s="371"/>
      <c r="J5" s="373"/>
      <c r="K5" s="375"/>
      <c r="L5" s="375"/>
      <c r="M5" s="136"/>
      <c r="N5" s="378"/>
      <c r="O5" s="379"/>
      <c r="P5" s="381"/>
      <c r="Q5" s="363"/>
      <c r="R5" s="364"/>
      <c r="S5" s="365"/>
      <c r="T5" s="23" t="s">
        <v>12</v>
      </c>
      <c r="U5" s="24" t="s">
        <v>13</v>
      </c>
      <c r="V5" s="23" t="s">
        <v>119</v>
      </c>
      <c r="W5" s="24" t="s">
        <v>14</v>
      </c>
      <c r="X5" s="23" t="s">
        <v>15</v>
      </c>
      <c r="Y5" s="24" t="s">
        <v>16</v>
      </c>
      <c r="Z5" s="25" t="s">
        <v>120</v>
      </c>
      <c r="AA5" s="23" t="s">
        <v>17</v>
      </c>
      <c r="AB5" s="23" t="s">
        <v>18</v>
      </c>
      <c r="AC5" s="23" t="s">
        <v>19</v>
      </c>
      <c r="AD5" s="26" t="s">
        <v>20</v>
      </c>
    </row>
    <row r="6" spans="1:30" s="21" customFormat="1" ht="20.65" customHeight="1" x14ac:dyDescent="0.25">
      <c r="A6" s="20"/>
      <c r="B6" s="347"/>
      <c r="C6" s="348"/>
      <c r="D6" s="349"/>
      <c r="E6" s="27"/>
      <c r="F6" s="27"/>
      <c r="G6" s="28"/>
      <c r="H6" s="27"/>
      <c r="I6" s="27"/>
      <c r="J6" s="27"/>
      <c r="K6" s="345" t="s">
        <v>21</v>
      </c>
      <c r="L6" s="345" t="s">
        <v>22</v>
      </c>
      <c r="M6" s="29"/>
      <c r="N6" s="345" t="s">
        <v>21</v>
      </c>
      <c r="O6" s="345" t="s">
        <v>23</v>
      </c>
      <c r="P6" s="30"/>
      <c r="Q6" s="345" t="s">
        <v>21</v>
      </c>
      <c r="R6" s="345" t="s">
        <v>23</v>
      </c>
      <c r="S6" s="93"/>
      <c r="T6" s="31" t="s">
        <v>24</v>
      </c>
      <c r="U6" s="32" t="s">
        <v>24</v>
      </c>
      <c r="V6" s="31" t="s">
        <v>24</v>
      </c>
      <c r="W6" s="32" t="s">
        <v>24</v>
      </c>
      <c r="X6" s="31" t="s">
        <v>24</v>
      </c>
      <c r="Y6" s="32" t="s">
        <v>24</v>
      </c>
      <c r="Z6" s="33" t="s">
        <v>24</v>
      </c>
      <c r="AA6" s="31" t="s">
        <v>24</v>
      </c>
      <c r="AB6" s="31" t="s">
        <v>24</v>
      </c>
      <c r="AC6" s="31" t="s">
        <v>24</v>
      </c>
      <c r="AD6" s="34" t="s">
        <v>24</v>
      </c>
    </row>
    <row r="7" spans="1:30" s="21" customFormat="1" x14ac:dyDescent="0.25">
      <c r="A7" s="20"/>
      <c r="B7" s="126">
        <v>97</v>
      </c>
      <c r="C7" s="127">
        <v>1</v>
      </c>
      <c r="D7" s="74" t="s">
        <v>113</v>
      </c>
      <c r="E7" s="42">
        <v>316636</v>
      </c>
      <c r="F7" s="42">
        <v>51290</v>
      </c>
      <c r="G7" s="42">
        <v>1611</v>
      </c>
      <c r="H7" s="42">
        <v>1186907</v>
      </c>
      <c r="I7" s="42">
        <v>1187578</v>
      </c>
      <c r="J7" s="44"/>
      <c r="K7" s="107">
        <v>374718.36</v>
      </c>
      <c r="L7" s="110">
        <f t="shared" ref="L7:L38" si="0">K7*1000/I7</f>
        <v>315.53157771531636</v>
      </c>
      <c r="M7" s="111"/>
      <c r="N7" s="107">
        <v>246296.81</v>
      </c>
      <c r="O7" s="37">
        <f t="shared" ref="O7:O38" si="1">N7*1000/I7</f>
        <v>207.39421747455745</v>
      </c>
      <c r="P7" s="47"/>
      <c r="Q7" s="107">
        <v>128421.54999999999</v>
      </c>
      <c r="R7" s="110">
        <f t="shared" ref="R7:R38" si="2">Q7*1000/I7</f>
        <v>108.13736024075891</v>
      </c>
      <c r="S7" s="100">
        <v>4</v>
      </c>
      <c r="T7" s="90">
        <v>2.6552759656123845E-2</v>
      </c>
      <c r="U7" s="90">
        <v>0</v>
      </c>
      <c r="V7" s="90">
        <v>6.1870310053954818E-2</v>
      </c>
      <c r="W7" s="90">
        <v>0.42146327433148645</v>
      </c>
      <c r="X7" s="90">
        <v>0.48488902475025963</v>
      </c>
      <c r="Y7" s="90">
        <v>5.2246312081752093E-3</v>
      </c>
      <c r="Z7" s="33">
        <f t="shared" ref="Z7:Z38" si="3">N7/K7</f>
        <v>0.65728514076545386</v>
      </c>
      <c r="AA7" s="90">
        <v>0.42936025923997961</v>
      </c>
      <c r="AB7" s="90">
        <v>3.0983896394335688E-4</v>
      </c>
      <c r="AC7" s="90">
        <v>0.57032990179607712</v>
      </c>
      <c r="AD7" s="40">
        <f t="shared" ref="AD7:AD38" si="4">Q7/K7</f>
        <v>0.34271485923454614</v>
      </c>
    </row>
    <row r="8" spans="1:30" s="21" customFormat="1" x14ac:dyDescent="0.25">
      <c r="A8" s="20"/>
      <c r="B8" s="126">
        <v>335</v>
      </c>
      <c r="C8" s="127">
        <v>2</v>
      </c>
      <c r="D8" s="74" t="s">
        <v>93</v>
      </c>
      <c r="E8" s="42">
        <v>133374</v>
      </c>
      <c r="F8" s="42">
        <v>5852</v>
      </c>
      <c r="G8" s="42">
        <v>9644</v>
      </c>
      <c r="H8" s="42">
        <v>305516</v>
      </c>
      <c r="I8" s="42">
        <v>309534</v>
      </c>
      <c r="J8" s="46"/>
      <c r="K8" s="107">
        <v>146503.16322074048</v>
      </c>
      <c r="L8" s="110">
        <f t="shared" si="0"/>
        <v>473.30232937493287</v>
      </c>
      <c r="M8" s="49"/>
      <c r="N8" s="107">
        <v>88911.100576592362</v>
      </c>
      <c r="O8" s="37">
        <f t="shared" si="1"/>
        <v>287.24179113309799</v>
      </c>
      <c r="P8" s="47">
        <v>6</v>
      </c>
      <c r="Q8" s="107">
        <v>57592.062644148085</v>
      </c>
      <c r="R8" s="110">
        <f t="shared" si="2"/>
        <v>186.06053824183479</v>
      </c>
      <c r="S8" s="98"/>
      <c r="T8" s="90">
        <v>1.8933406392263086E-2</v>
      </c>
      <c r="U8" s="90">
        <v>9.6872043469761586E-4</v>
      </c>
      <c r="V8" s="90">
        <v>5.4765715061702157E-2</v>
      </c>
      <c r="W8" s="90">
        <v>0.62521035299418026</v>
      </c>
      <c r="X8" s="90">
        <v>0.29238227658205346</v>
      </c>
      <c r="Y8" s="90">
        <v>7.739528535103569E-3</v>
      </c>
      <c r="Z8" s="33">
        <f t="shared" si="3"/>
        <v>0.60688860651170706</v>
      </c>
      <c r="AA8" s="90">
        <v>0.27762089541386853</v>
      </c>
      <c r="AB8" s="90">
        <v>1.0843508138589917E-3</v>
      </c>
      <c r="AC8" s="90">
        <v>0.72129475377227248</v>
      </c>
      <c r="AD8" s="40">
        <f t="shared" si="4"/>
        <v>0.39311139348829272</v>
      </c>
    </row>
    <row r="9" spans="1:30" s="21" customFormat="1" x14ac:dyDescent="0.25">
      <c r="A9" s="20"/>
      <c r="B9" s="126">
        <v>760</v>
      </c>
      <c r="C9" s="127">
        <v>4</v>
      </c>
      <c r="D9" s="74" t="s">
        <v>115</v>
      </c>
      <c r="E9" s="42">
        <v>22821</v>
      </c>
      <c r="F9" s="42">
        <v>1892</v>
      </c>
      <c r="G9" s="42">
        <v>26</v>
      </c>
      <c r="H9" s="42">
        <v>61735</v>
      </c>
      <c r="I9" s="42">
        <v>61746</v>
      </c>
      <c r="J9" s="44"/>
      <c r="K9" s="107">
        <v>19946.419999999998</v>
      </c>
      <c r="L9" s="110">
        <f t="shared" si="0"/>
        <v>323.03987302821236</v>
      </c>
      <c r="M9" s="111"/>
      <c r="N9" s="107">
        <v>11994.3</v>
      </c>
      <c r="O9" s="37">
        <f t="shared" si="1"/>
        <v>194.25225925566028</v>
      </c>
      <c r="P9" s="47"/>
      <c r="Q9" s="107">
        <v>7952.12</v>
      </c>
      <c r="R9" s="110">
        <f t="shared" si="2"/>
        <v>128.78761377255208</v>
      </c>
      <c r="S9" s="100"/>
      <c r="T9" s="90">
        <v>2.8360137732089414E-2</v>
      </c>
      <c r="U9" s="90">
        <v>0</v>
      </c>
      <c r="V9" s="90">
        <v>2.7389676763129152E-2</v>
      </c>
      <c r="W9" s="90">
        <v>0.46687343154665134</v>
      </c>
      <c r="X9" s="90">
        <v>0.47083197852313186</v>
      </c>
      <c r="Y9" s="90">
        <v>6.5447754349982909E-3</v>
      </c>
      <c r="Z9" s="33">
        <f t="shared" si="3"/>
        <v>0.60132595222601348</v>
      </c>
      <c r="AA9" s="90">
        <v>0</v>
      </c>
      <c r="AB9" s="90">
        <v>4.7106935006010981E-3</v>
      </c>
      <c r="AC9" s="90">
        <v>0.99528930649939895</v>
      </c>
      <c r="AD9" s="40">
        <f t="shared" si="4"/>
        <v>0.39867404777398652</v>
      </c>
    </row>
    <row r="10" spans="1:30" s="21" customFormat="1" x14ac:dyDescent="0.25">
      <c r="A10" s="48"/>
      <c r="B10" s="126">
        <v>324</v>
      </c>
      <c r="C10" s="127">
        <v>4</v>
      </c>
      <c r="D10" s="74" t="s">
        <v>63</v>
      </c>
      <c r="E10" s="42">
        <v>45062</v>
      </c>
      <c r="F10" s="42">
        <v>8456</v>
      </c>
      <c r="G10" s="42">
        <v>0</v>
      </c>
      <c r="H10" s="42">
        <v>123798</v>
      </c>
      <c r="I10" s="42">
        <v>123798</v>
      </c>
      <c r="J10" s="36"/>
      <c r="K10" s="107">
        <v>42006.71</v>
      </c>
      <c r="L10" s="110">
        <f t="shared" si="0"/>
        <v>339.31654792484534</v>
      </c>
      <c r="M10" s="38"/>
      <c r="N10" s="107">
        <v>25245.200000000001</v>
      </c>
      <c r="O10" s="37">
        <f t="shared" si="1"/>
        <v>203.92251894214769</v>
      </c>
      <c r="P10" s="49"/>
      <c r="Q10" s="107">
        <v>16761.509999999998</v>
      </c>
      <c r="R10" s="110">
        <f t="shared" si="2"/>
        <v>135.39402898269759</v>
      </c>
      <c r="S10" s="100"/>
      <c r="T10" s="90">
        <v>2.7020186015559392E-2</v>
      </c>
      <c r="U10" s="90">
        <v>0</v>
      </c>
      <c r="V10" s="90">
        <v>0.12057658485573496</v>
      </c>
      <c r="W10" s="90">
        <v>0.36399473959406148</v>
      </c>
      <c r="X10" s="90">
        <v>0.47835430101563858</v>
      </c>
      <c r="Y10" s="90">
        <v>1.0054188519005592E-2</v>
      </c>
      <c r="Z10" s="33">
        <f t="shared" si="3"/>
        <v>0.60098017673843063</v>
      </c>
      <c r="AA10" s="90">
        <v>0</v>
      </c>
      <c r="AB10" s="90">
        <v>9.4919849106673572E-4</v>
      </c>
      <c r="AC10" s="90">
        <v>0.99905080150893333</v>
      </c>
      <c r="AD10" s="40">
        <f t="shared" si="4"/>
        <v>0.39901982326156937</v>
      </c>
    </row>
    <row r="11" spans="1:30" s="21" customFormat="1" ht="17.25" customHeight="1" x14ac:dyDescent="0.25">
      <c r="A11" s="20"/>
      <c r="B11" s="126">
        <v>36</v>
      </c>
      <c r="C11" s="127">
        <v>3</v>
      </c>
      <c r="D11" s="74" t="s">
        <v>55</v>
      </c>
      <c r="E11" s="42">
        <v>29901</v>
      </c>
      <c r="F11" s="42">
        <v>26026</v>
      </c>
      <c r="G11" s="42">
        <v>0</v>
      </c>
      <c r="H11" s="42">
        <v>131000</v>
      </c>
      <c r="I11" s="42">
        <v>131000</v>
      </c>
      <c r="J11" s="36"/>
      <c r="K11" s="107">
        <v>55422.86</v>
      </c>
      <c r="L11" s="110">
        <f t="shared" si="0"/>
        <v>423.07526717557249</v>
      </c>
      <c r="M11" s="38"/>
      <c r="N11" s="107">
        <v>32536.53</v>
      </c>
      <c r="O11" s="37">
        <f t="shared" si="1"/>
        <v>248.37045801526719</v>
      </c>
      <c r="P11" s="106"/>
      <c r="Q11" s="107">
        <v>22886.33</v>
      </c>
      <c r="R11" s="110">
        <f t="shared" si="2"/>
        <v>174.70480916030533</v>
      </c>
      <c r="S11" s="100"/>
      <c r="T11" s="90">
        <v>2.2184602967802652E-2</v>
      </c>
      <c r="U11" s="90">
        <v>3.0734684983309529E-5</v>
      </c>
      <c r="V11" s="90">
        <v>7.8982300816958659E-2</v>
      </c>
      <c r="W11" s="90">
        <v>0.43177837341597275</v>
      </c>
      <c r="X11" s="90">
        <v>0.45906554878470446</v>
      </c>
      <c r="Y11" s="90">
        <v>7.9584393295781698E-3</v>
      </c>
      <c r="Z11" s="33">
        <f t="shared" si="3"/>
        <v>0.58705974393959459</v>
      </c>
      <c r="AA11" s="90">
        <v>0</v>
      </c>
      <c r="AB11" s="90">
        <v>0</v>
      </c>
      <c r="AC11" s="90">
        <v>1</v>
      </c>
      <c r="AD11" s="40">
        <f t="shared" si="4"/>
        <v>0.41294025606040541</v>
      </c>
    </row>
    <row r="12" spans="1:30" s="21" customFormat="1" x14ac:dyDescent="0.25">
      <c r="A12" s="20"/>
      <c r="B12" s="126">
        <v>56</v>
      </c>
      <c r="C12" s="127">
        <v>5</v>
      </c>
      <c r="D12" s="74" t="s">
        <v>82</v>
      </c>
      <c r="E12" s="42">
        <v>11471</v>
      </c>
      <c r="F12" s="42">
        <v>2031</v>
      </c>
      <c r="G12" s="42">
        <v>40</v>
      </c>
      <c r="H12" s="42">
        <v>30837</v>
      </c>
      <c r="I12" s="42">
        <v>30854</v>
      </c>
      <c r="J12" s="46"/>
      <c r="K12" s="107">
        <v>10916.978127214767</v>
      </c>
      <c r="L12" s="110">
        <f t="shared" si="0"/>
        <v>353.82699576115795</v>
      </c>
      <c r="M12" s="49"/>
      <c r="N12" s="107">
        <v>6274.0163504334669</v>
      </c>
      <c r="O12" s="37">
        <f t="shared" si="1"/>
        <v>203.34531504613557</v>
      </c>
      <c r="P12" s="47">
        <v>5</v>
      </c>
      <c r="Q12" s="107">
        <v>4642.9617767812979</v>
      </c>
      <c r="R12" s="110">
        <f t="shared" si="2"/>
        <v>150.48168071502229</v>
      </c>
      <c r="S12" s="99"/>
      <c r="T12" s="90">
        <v>2.708153605437465E-2</v>
      </c>
      <c r="U12" s="90">
        <v>0</v>
      </c>
      <c r="V12" s="90">
        <v>0.18159181238367125</v>
      </c>
      <c r="W12" s="90">
        <v>0.55507027803002063</v>
      </c>
      <c r="X12" s="90">
        <v>0.22547858842218832</v>
      </c>
      <c r="Y12" s="90">
        <v>1.0777785109745242E-2</v>
      </c>
      <c r="Z12" s="33">
        <f t="shared" si="3"/>
        <v>0.57470265831100897</v>
      </c>
      <c r="AA12" s="90">
        <v>0</v>
      </c>
      <c r="AB12" s="90">
        <v>2.2787178763583348E-3</v>
      </c>
      <c r="AC12" s="90">
        <v>0.99772128212364164</v>
      </c>
      <c r="AD12" s="40">
        <f t="shared" si="4"/>
        <v>0.42529734168899086</v>
      </c>
    </row>
    <row r="13" spans="1:30" s="21" customFormat="1" x14ac:dyDescent="0.25">
      <c r="A13" s="20"/>
      <c r="B13" s="126">
        <v>1</v>
      </c>
      <c r="C13" s="127">
        <v>1</v>
      </c>
      <c r="D13" s="74" t="s">
        <v>57</v>
      </c>
      <c r="E13" s="42">
        <v>165787</v>
      </c>
      <c r="F13" s="42">
        <v>39674</v>
      </c>
      <c r="G13" s="42">
        <v>0</v>
      </c>
      <c r="H13" s="42">
        <v>548470</v>
      </c>
      <c r="I13" s="42">
        <v>548470</v>
      </c>
      <c r="J13" s="36"/>
      <c r="K13" s="107">
        <v>205736.38</v>
      </c>
      <c r="L13" s="110">
        <f t="shared" si="0"/>
        <v>375.10963224971283</v>
      </c>
      <c r="M13" s="38"/>
      <c r="N13" s="107">
        <v>116532.4</v>
      </c>
      <c r="O13" s="37">
        <f t="shared" si="1"/>
        <v>212.46813864021732</v>
      </c>
      <c r="P13" s="47"/>
      <c r="Q13" s="107">
        <v>89203.98</v>
      </c>
      <c r="R13" s="110">
        <f t="shared" si="2"/>
        <v>162.64149360949551</v>
      </c>
      <c r="S13" s="100">
        <v>1</v>
      </c>
      <c r="T13" s="90">
        <v>2.5933302669472184E-2</v>
      </c>
      <c r="U13" s="90">
        <v>1.7214096680408196E-4</v>
      </c>
      <c r="V13" s="90">
        <v>7.4846737902935154E-2</v>
      </c>
      <c r="W13" s="90">
        <v>0.45783876415486169</v>
      </c>
      <c r="X13" s="90">
        <v>0.4351188167410952</v>
      </c>
      <c r="Y13" s="90">
        <v>6.0902375648317552E-3</v>
      </c>
      <c r="Z13" s="33">
        <f t="shared" si="3"/>
        <v>0.56641610978087586</v>
      </c>
      <c r="AA13" s="90">
        <v>0</v>
      </c>
      <c r="AB13" s="90">
        <v>1.2952336880036072E-3</v>
      </c>
      <c r="AC13" s="90">
        <v>0.99870476631199645</v>
      </c>
      <c r="AD13" s="40">
        <f t="shared" si="4"/>
        <v>0.43358389021912408</v>
      </c>
    </row>
    <row r="14" spans="1:30" s="21" customFormat="1" x14ac:dyDescent="0.25">
      <c r="A14" s="20"/>
      <c r="B14" s="85">
        <v>630</v>
      </c>
      <c r="C14" s="105">
        <v>9</v>
      </c>
      <c r="D14" s="74" t="s">
        <v>77</v>
      </c>
      <c r="E14" s="42">
        <v>3554</v>
      </c>
      <c r="F14" s="42">
        <v>0</v>
      </c>
      <c r="G14" s="42">
        <v>2566</v>
      </c>
      <c r="H14" s="42">
        <v>1842</v>
      </c>
      <c r="I14" s="42">
        <v>2911</v>
      </c>
      <c r="J14" s="45"/>
      <c r="K14" s="107">
        <v>2758.1377979314257</v>
      </c>
      <c r="L14" s="110">
        <f t="shared" si="0"/>
        <v>947.48807898709231</v>
      </c>
      <c r="M14" s="111"/>
      <c r="N14" s="107">
        <v>1548.6042383451406</v>
      </c>
      <c r="O14" s="37">
        <f t="shared" si="1"/>
        <v>531.98359269843377</v>
      </c>
      <c r="P14" s="47">
        <v>6</v>
      </c>
      <c r="Q14" s="107">
        <v>1209.533559586285</v>
      </c>
      <c r="R14" s="110">
        <f t="shared" si="2"/>
        <v>415.5044862886586</v>
      </c>
      <c r="S14" s="99"/>
      <c r="T14" s="90">
        <v>6.5542891777478456E-3</v>
      </c>
      <c r="U14" s="90">
        <v>0</v>
      </c>
      <c r="V14" s="90">
        <v>0.7567201296389745</v>
      </c>
      <c r="W14" s="90">
        <v>0.23672558118327774</v>
      </c>
      <c r="X14" s="90">
        <v>0</v>
      </c>
      <c r="Y14" s="90">
        <v>0</v>
      </c>
      <c r="Z14" s="33">
        <f t="shared" si="3"/>
        <v>0.56146732027187962</v>
      </c>
      <c r="AA14" s="90">
        <v>0</v>
      </c>
      <c r="AB14" s="90">
        <v>1.082235370507402E-2</v>
      </c>
      <c r="AC14" s="90">
        <v>0.98917764629492599</v>
      </c>
      <c r="AD14" s="40">
        <f t="shared" si="4"/>
        <v>0.43853267972812038</v>
      </c>
    </row>
    <row r="15" spans="1:30" s="21" customFormat="1" x14ac:dyDescent="0.25">
      <c r="A15" s="20"/>
      <c r="B15" s="126">
        <v>357</v>
      </c>
      <c r="C15" s="127">
        <v>2</v>
      </c>
      <c r="D15" s="74" t="s">
        <v>73</v>
      </c>
      <c r="E15" s="42">
        <v>165301</v>
      </c>
      <c r="F15" s="42">
        <v>31527</v>
      </c>
      <c r="G15" s="42">
        <v>0</v>
      </c>
      <c r="H15" s="42">
        <v>447888</v>
      </c>
      <c r="I15" s="42">
        <v>447888</v>
      </c>
      <c r="J15" s="36"/>
      <c r="K15" s="107">
        <v>191340.78</v>
      </c>
      <c r="L15" s="110">
        <f t="shared" si="0"/>
        <v>427.20675704640445</v>
      </c>
      <c r="M15" s="38"/>
      <c r="N15" s="107">
        <v>106652.32</v>
      </c>
      <c r="O15" s="37">
        <f t="shared" si="1"/>
        <v>238.12274497195727</v>
      </c>
      <c r="P15" s="47"/>
      <c r="Q15" s="107">
        <v>84688.46</v>
      </c>
      <c r="R15" s="110">
        <f t="shared" si="2"/>
        <v>189.08401207444717</v>
      </c>
      <c r="S15" s="98">
        <v>1</v>
      </c>
      <c r="T15" s="90">
        <v>2.3139299735814467E-2</v>
      </c>
      <c r="U15" s="90">
        <v>8.0140778934766725E-3</v>
      </c>
      <c r="V15" s="90">
        <v>9.45621248557931E-2</v>
      </c>
      <c r="W15" s="90">
        <v>0.49577186881635577</v>
      </c>
      <c r="X15" s="90">
        <v>0.37113669913603375</v>
      </c>
      <c r="Y15" s="90">
        <v>7.3759295625261592E-3</v>
      </c>
      <c r="Z15" s="33">
        <f t="shared" si="3"/>
        <v>0.55739461289956072</v>
      </c>
      <c r="AA15" s="90">
        <v>0</v>
      </c>
      <c r="AB15" s="90">
        <v>1.3476452399772056E-3</v>
      </c>
      <c r="AC15" s="90">
        <v>0.99865235476002279</v>
      </c>
      <c r="AD15" s="40">
        <f t="shared" si="4"/>
        <v>0.44260538710043934</v>
      </c>
    </row>
    <row r="16" spans="1:30" s="21" customFormat="1" x14ac:dyDescent="0.25">
      <c r="A16" s="20"/>
      <c r="B16" s="126">
        <v>6</v>
      </c>
      <c r="C16" s="127">
        <v>2</v>
      </c>
      <c r="D16" s="74" t="s">
        <v>46</v>
      </c>
      <c r="E16" s="42">
        <v>200192</v>
      </c>
      <c r="F16" s="42">
        <v>24298</v>
      </c>
      <c r="G16" s="42">
        <v>0</v>
      </c>
      <c r="H16" s="42">
        <v>663460</v>
      </c>
      <c r="I16" s="42">
        <v>663460</v>
      </c>
      <c r="J16" s="44"/>
      <c r="K16" s="107">
        <v>250158.53</v>
      </c>
      <c r="L16" s="110">
        <f t="shared" si="0"/>
        <v>377.05141229312994</v>
      </c>
      <c r="M16" s="109"/>
      <c r="N16" s="107">
        <v>138593.60999999999</v>
      </c>
      <c r="O16" s="37">
        <f t="shared" si="1"/>
        <v>208.89520091640793</v>
      </c>
      <c r="P16" s="108"/>
      <c r="Q16" s="107">
        <v>111564.92</v>
      </c>
      <c r="R16" s="110">
        <f t="shared" si="2"/>
        <v>168.15621137672204</v>
      </c>
      <c r="S16" s="350"/>
      <c r="T16" s="90">
        <v>2.6376829350213189E-2</v>
      </c>
      <c r="U16" s="90">
        <v>4.3292039221721701E-2</v>
      </c>
      <c r="V16" s="90">
        <v>9.402323815650665E-2</v>
      </c>
      <c r="W16" s="90">
        <v>0.45749028400371422</v>
      </c>
      <c r="X16" s="90">
        <v>0.3700055146842629</v>
      </c>
      <c r="Y16" s="90">
        <v>8.8120945835814517E-3</v>
      </c>
      <c r="Z16" s="33">
        <f t="shared" si="3"/>
        <v>0.55402312285733368</v>
      </c>
      <c r="AA16" s="90">
        <v>0.5554613403568075</v>
      </c>
      <c r="AB16" s="90">
        <v>0</v>
      </c>
      <c r="AC16" s="90">
        <v>0.4445386596431925</v>
      </c>
      <c r="AD16" s="40">
        <f t="shared" si="4"/>
        <v>0.44597687714266626</v>
      </c>
    </row>
    <row r="17" spans="1:30" s="21" customFormat="1" x14ac:dyDescent="0.25">
      <c r="A17" s="20"/>
      <c r="B17" s="126">
        <v>87</v>
      </c>
      <c r="C17" s="127">
        <v>4</v>
      </c>
      <c r="D17" s="74" t="s">
        <v>87</v>
      </c>
      <c r="E17" s="42">
        <v>62067</v>
      </c>
      <c r="F17" s="42">
        <v>5481</v>
      </c>
      <c r="G17" s="42">
        <v>3026</v>
      </c>
      <c r="H17" s="42">
        <v>152249</v>
      </c>
      <c r="I17" s="42">
        <v>153510</v>
      </c>
      <c r="J17" s="44"/>
      <c r="K17" s="107">
        <v>43801.24</v>
      </c>
      <c r="L17" s="110">
        <f t="shared" si="0"/>
        <v>285.33150934792519</v>
      </c>
      <c r="M17" s="109"/>
      <c r="N17" s="107">
        <v>23689.72</v>
      </c>
      <c r="O17" s="37">
        <f t="shared" si="1"/>
        <v>154.3203700084685</v>
      </c>
      <c r="P17" s="115"/>
      <c r="Q17" s="107">
        <v>20111.52</v>
      </c>
      <c r="R17" s="110">
        <f t="shared" si="2"/>
        <v>131.01113933945672</v>
      </c>
      <c r="S17" s="99"/>
      <c r="T17" s="90">
        <v>3.5411562483642689E-2</v>
      </c>
      <c r="U17" s="90">
        <v>0</v>
      </c>
      <c r="V17" s="90">
        <v>0.14002022818336393</v>
      </c>
      <c r="W17" s="90">
        <v>0.59036029129934831</v>
      </c>
      <c r="X17" s="90">
        <v>0.22355941733376333</v>
      </c>
      <c r="Y17" s="90">
        <v>1.0648500699881635E-2</v>
      </c>
      <c r="Z17" s="33">
        <f t="shared" si="3"/>
        <v>0.540845875596216</v>
      </c>
      <c r="AA17" s="90">
        <v>0</v>
      </c>
      <c r="AB17" s="90">
        <v>6.0398219527912356E-3</v>
      </c>
      <c r="AC17" s="90">
        <v>0.99396017804720871</v>
      </c>
      <c r="AD17" s="40">
        <f t="shared" si="4"/>
        <v>0.45915412440378406</v>
      </c>
    </row>
    <row r="18" spans="1:30" s="21" customFormat="1" x14ac:dyDescent="0.25">
      <c r="A18" s="20"/>
      <c r="B18" s="126">
        <v>293</v>
      </c>
      <c r="C18" s="127">
        <v>3</v>
      </c>
      <c r="D18" s="74" t="s">
        <v>85</v>
      </c>
      <c r="E18" s="42">
        <v>26479</v>
      </c>
      <c r="F18" s="42">
        <v>7839</v>
      </c>
      <c r="G18" s="42">
        <v>0</v>
      </c>
      <c r="H18" s="42">
        <v>81032</v>
      </c>
      <c r="I18" s="42">
        <v>81032</v>
      </c>
      <c r="J18" s="36"/>
      <c r="K18" s="107">
        <v>34371.31</v>
      </c>
      <c r="L18" s="110">
        <f t="shared" si="0"/>
        <v>424.16958732352651</v>
      </c>
      <c r="M18" s="41"/>
      <c r="N18" s="107">
        <v>18507.169999999998</v>
      </c>
      <c r="O18" s="37">
        <f t="shared" si="1"/>
        <v>228.39335077500246</v>
      </c>
      <c r="P18" s="108"/>
      <c r="Q18" s="107">
        <v>15864.140000000001</v>
      </c>
      <c r="R18" s="110">
        <f t="shared" si="2"/>
        <v>195.77623654852405</v>
      </c>
      <c r="S18" s="100">
        <v>1</v>
      </c>
      <c r="T18" s="90">
        <v>2.4125244432293001E-2</v>
      </c>
      <c r="U18" s="90">
        <v>2.1613245028818563E-4</v>
      </c>
      <c r="V18" s="90">
        <v>0.11674394302316346</v>
      </c>
      <c r="W18" s="90">
        <v>0.57705473068005542</v>
      </c>
      <c r="X18" s="90">
        <v>0.27200268868768163</v>
      </c>
      <c r="Y18" s="90">
        <v>9.8572607265184266E-3</v>
      </c>
      <c r="Z18" s="33">
        <f t="shared" si="3"/>
        <v>0.53844819996677462</v>
      </c>
      <c r="AA18" s="90">
        <v>0</v>
      </c>
      <c r="AB18" s="90">
        <v>3.7316866845602723E-3</v>
      </c>
      <c r="AC18" s="90">
        <v>0.99626831331543964</v>
      </c>
      <c r="AD18" s="40">
        <f t="shared" si="4"/>
        <v>0.46155180003322543</v>
      </c>
    </row>
    <row r="19" spans="1:30" s="21" customFormat="1" x14ac:dyDescent="0.25">
      <c r="A19" s="20"/>
      <c r="B19" s="85">
        <v>523</v>
      </c>
      <c r="C19" s="105">
        <v>9</v>
      </c>
      <c r="D19" s="74" t="s">
        <v>71</v>
      </c>
      <c r="E19" s="42">
        <v>6092</v>
      </c>
      <c r="F19" s="42">
        <v>6</v>
      </c>
      <c r="G19" s="42">
        <v>3259</v>
      </c>
      <c r="H19" s="42">
        <v>6088</v>
      </c>
      <c r="I19" s="42">
        <v>7446</v>
      </c>
      <c r="J19" s="44"/>
      <c r="K19" s="107">
        <v>5289.1846589423794</v>
      </c>
      <c r="L19" s="110">
        <f t="shared" si="0"/>
        <v>710.33906244189893</v>
      </c>
      <c r="M19" s="111"/>
      <c r="N19" s="107">
        <v>2836.6417271539035</v>
      </c>
      <c r="O19" s="37">
        <f t="shared" si="1"/>
        <v>380.96182207277781</v>
      </c>
      <c r="P19" s="47">
        <v>6</v>
      </c>
      <c r="Q19" s="107">
        <v>2452.5429317884759</v>
      </c>
      <c r="R19" s="110">
        <f t="shared" si="2"/>
        <v>329.37724036912113</v>
      </c>
      <c r="S19" s="99"/>
      <c r="T19" s="90">
        <v>1.1823840733546493E-2</v>
      </c>
      <c r="U19" s="90">
        <v>0.31727658497888622</v>
      </c>
      <c r="V19" s="90">
        <v>9.8708270882320148E-2</v>
      </c>
      <c r="W19" s="90">
        <v>0.53413573968472405</v>
      </c>
      <c r="X19" s="90">
        <v>3.8055563720523072E-2</v>
      </c>
      <c r="Y19" s="90">
        <v>0</v>
      </c>
      <c r="Z19" s="33">
        <f t="shared" si="3"/>
        <v>0.53630983035504676</v>
      </c>
      <c r="AA19" s="90">
        <v>0</v>
      </c>
      <c r="AB19" s="90">
        <v>1.4393224086910504E-2</v>
      </c>
      <c r="AC19" s="90">
        <v>0.98560677591308943</v>
      </c>
      <c r="AD19" s="40">
        <f t="shared" si="4"/>
        <v>0.46369016964495319</v>
      </c>
    </row>
    <row r="20" spans="1:30" s="21" customFormat="1" x14ac:dyDescent="0.25">
      <c r="A20" s="20"/>
      <c r="B20" s="126">
        <v>53</v>
      </c>
      <c r="C20" s="127">
        <v>2</v>
      </c>
      <c r="D20" s="74" t="s">
        <v>110</v>
      </c>
      <c r="E20" s="42">
        <v>150201</v>
      </c>
      <c r="F20" s="42">
        <v>59039</v>
      </c>
      <c r="G20" s="42">
        <v>0</v>
      </c>
      <c r="H20" s="42">
        <v>583500</v>
      </c>
      <c r="I20" s="42">
        <v>583500</v>
      </c>
      <c r="J20" s="36"/>
      <c r="K20" s="107">
        <v>192378.55</v>
      </c>
      <c r="L20" s="110">
        <f t="shared" si="0"/>
        <v>329.69760068551841</v>
      </c>
      <c r="M20" s="49"/>
      <c r="N20" s="107">
        <v>100601.65</v>
      </c>
      <c r="O20" s="37">
        <f t="shared" si="1"/>
        <v>172.4107112253642</v>
      </c>
      <c r="P20" s="47"/>
      <c r="Q20" s="107">
        <v>91776.9</v>
      </c>
      <c r="R20" s="110">
        <f t="shared" si="2"/>
        <v>157.28688946015424</v>
      </c>
      <c r="S20" s="99"/>
      <c r="T20" s="90">
        <v>3.1958620957012143E-2</v>
      </c>
      <c r="U20" s="90">
        <v>0</v>
      </c>
      <c r="V20" s="90">
        <v>0.10414839120431922</v>
      </c>
      <c r="W20" s="90">
        <v>0.39443826219550077</v>
      </c>
      <c r="X20" s="90">
        <v>0.46422916522740931</v>
      </c>
      <c r="Y20" s="90">
        <v>5.2255604157585896E-3</v>
      </c>
      <c r="Z20" s="33">
        <f t="shared" si="3"/>
        <v>0.52293589903864024</v>
      </c>
      <c r="AA20" s="90">
        <v>0</v>
      </c>
      <c r="AB20" s="90">
        <v>8.8170334801022921E-4</v>
      </c>
      <c r="AC20" s="90">
        <v>0.99911829665198981</v>
      </c>
      <c r="AD20" s="40">
        <f t="shared" si="4"/>
        <v>0.47706410096135976</v>
      </c>
    </row>
    <row r="21" spans="1:30" s="21" customFormat="1" x14ac:dyDescent="0.25">
      <c r="A21" s="20"/>
      <c r="B21" s="126">
        <v>39</v>
      </c>
      <c r="C21" s="127">
        <v>7</v>
      </c>
      <c r="D21" s="74" t="s">
        <v>78</v>
      </c>
      <c r="E21" s="42">
        <v>2298</v>
      </c>
      <c r="F21" s="42">
        <v>0</v>
      </c>
      <c r="G21" s="42">
        <v>0</v>
      </c>
      <c r="H21" s="42">
        <v>4708</v>
      </c>
      <c r="I21" s="42">
        <v>4708</v>
      </c>
      <c r="J21" s="44"/>
      <c r="K21" s="107">
        <v>2565.9711278586278</v>
      </c>
      <c r="L21" s="110">
        <f t="shared" si="0"/>
        <v>545.0236040481368</v>
      </c>
      <c r="M21" s="109"/>
      <c r="N21" s="107">
        <v>1327.9729022869024</v>
      </c>
      <c r="O21" s="37">
        <f t="shared" si="1"/>
        <v>282.06731144581613</v>
      </c>
      <c r="P21" s="115">
        <v>6</v>
      </c>
      <c r="Q21" s="107">
        <v>1237.9982255717257</v>
      </c>
      <c r="R21" s="110">
        <f t="shared" si="2"/>
        <v>262.95629260232067</v>
      </c>
      <c r="S21" s="99"/>
      <c r="T21" s="90">
        <v>1.9533531109956176E-2</v>
      </c>
      <c r="U21" s="90">
        <v>0</v>
      </c>
      <c r="V21" s="90">
        <v>2.204111239739465E-2</v>
      </c>
      <c r="W21" s="90">
        <v>0.82923597340768074</v>
      </c>
      <c r="X21" s="90">
        <v>0.12918938308496844</v>
      </c>
      <c r="Y21" s="90">
        <v>0</v>
      </c>
      <c r="Z21" s="33">
        <f t="shared" si="3"/>
        <v>0.51753228548410501</v>
      </c>
      <c r="AA21" s="90">
        <v>0</v>
      </c>
      <c r="AB21" s="90">
        <v>0</v>
      </c>
      <c r="AC21" s="90">
        <v>1</v>
      </c>
      <c r="AD21" s="40">
        <f t="shared" si="4"/>
        <v>0.48246771451589504</v>
      </c>
    </row>
    <row r="22" spans="1:30" s="21" customFormat="1" x14ac:dyDescent="0.25">
      <c r="A22" s="20"/>
      <c r="B22" s="126">
        <v>14</v>
      </c>
      <c r="C22" s="127">
        <v>3</v>
      </c>
      <c r="D22" s="74" t="s">
        <v>29</v>
      </c>
      <c r="E22" s="42">
        <v>42436</v>
      </c>
      <c r="F22" s="42">
        <v>11200</v>
      </c>
      <c r="G22" s="42">
        <v>0</v>
      </c>
      <c r="H22" s="42">
        <v>147000</v>
      </c>
      <c r="I22" s="42">
        <v>147000</v>
      </c>
      <c r="J22" s="46"/>
      <c r="K22" s="107">
        <v>56919.519999999997</v>
      </c>
      <c r="L22" s="110">
        <f t="shared" si="0"/>
        <v>387.20761904761906</v>
      </c>
      <c r="M22" s="41"/>
      <c r="N22" s="107">
        <v>29309.63</v>
      </c>
      <c r="O22" s="37">
        <f t="shared" si="1"/>
        <v>199.38523809523809</v>
      </c>
      <c r="P22" s="47"/>
      <c r="Q22" s="107">
        <v>27609.89</v>
      </c>
      <c r="R22" s="110">
        <f t="shared" si="2"/>
        <v>187.82238095238094</v>
      </c>
      <c r="S22" s="99"/>
      <c r="T22" s="90">
        <v>2.763494455576546E-2</v>
      </c>
      <c r="U22" s="90">
        <v>0</v>
      </c>
      <c r="V22" s="90">
        <v>0.12953626504326393</v>
      </c>
      <c r="W22" s="90">
        <v>0.5090091550115099</v>
      </c>
      <c r="X22" s="90">
        <v>0.32803552961944588</v>
      </c>
      <c r="Y22" s="90">
        <v>5.7841057700148378E-3</v>
      </c>
      <c r="Z22" s="33">
        <f t="shared" si="3"/>
        <v>0.51493108163947976</v>
      </c>
      <c r="AA22" s="90">
        <v>0</v>
      </c>
      <c r="AB22" s="90">
        <v>2.6276816024982351E-3</v>
      </c>
      <c r="AC22" s="90">
        <v>0.99737231839750184</v>
      </c>
      <c r="AD22" s="40">
        <f t="shared" si="4"/>
        <v>0.4850689183605203</v>
      </c>
    </row>
    <row r="23" spans="1:30" s="21" customFormat="1" x14ac:dyDescent="0.25">
      <c r="A23" s="20"/>
      <c r="B23" s="126">
        <v>20</v>
      </c>
      <c r="C23" s="127">
        <v>1</v>
      </c>
      <c r="D23" s="74" t="s">
        <v>109</v>
      </c>
      <c r="E23" s="42">
        <v>461089</v>
      </c>
      <c r="F23" s="42">
        <v>649194</v>
      </c>
      <c r="G23" s="42">
        <v>0</v>
      </c>
      <c r="H23" s="42">
        <v>2731571</v>
      </c>
      <c r="I23" s="42">
        <v>2731571</v>
      </c>
      <c r="J23" s="36"/>
      <c r="K23" s="107">
        <v>765361.95</v>
      </c>
      <c r="L23" s="110">
        <f t="shared" si="0"/>
        <v>280.19112444816557</v>
      </c>
      <c r="M23" s="38"/>
      <c r="N23" s="107">
        <v>392688.87</v>
      </c>
      <c r="O23" s="37">
        <f t="shared" si="1"/>
        <v>143.75934947325183</v>
      </c>
      <c r="P23" s="47"/>
      <c r="Q23" s="107">
        <v>372673.08</v>
      </c>
      <c r="R23" s="110">
        <f t="shared" si="2"/>
        <v>136.43177497491371</v>
      </c>
      <c r="S23" s="99"/>
      <c r="T23" s="90">
        <v>3.8327951591803452E-2</v>
      </c>
      <c r="U23" s="90">
        <v>0</v>
      </c>
      <c r="V23" s="90">
        <v>8.2981776386990544E-2</v>
      </c>
      <c r="W23" s="90">
        <v>0.38344035571978397</v>
      </c>
      <c r="X23" s="90">
        <v>0.48958639953304511</v>
      </c>
      <c r="Y23" s="90">
        <v>5.6635167683769597E-3</v>
      </c>
      <c r="Z23" s="33">
        <f t="shared" si="3"/>
        <v>0.51307602892984161</v>
      </c>
      <c r="AA23" s="90">
        <v>0</v>
      </c>
      <c r="AB23" s="90">
        <v>0</v>
      </c>
      <c r="AC23" s="90">
        <v>1</v>
      </c>
      <c r="AD23" s="40">
        <f t="shared" si="4"/>
        <v>0.48692397107015845</v>
      </c>
    </row>
    <row r="24" spans="1:30" s="21" customFormat="1" x14ac:dyDescent="0.25">
      <c r="A24" s="20"/>
      <c r="B24" s="126">
        <v>34</v>
      </c>
      <c r="C24" s="127">
        <v>4</v>
      </c>
      <c r="D24" s="128" t="s">
        <v>74</v>
      </c>
      <c r="E24" s="42">
        <v>24632</v>
      </c>
      <c r="F24" s="42">
        <v>5045</v>
      </c>
      <c r="G24" s="42">
        <v>1845</v>
      </c>
      <c r="H24" s="129">
        <v>63175</v>
      </c>
      <c r="I24" s="129">
        <v>63944</v>
      </c>
      <c r="J24" s="130"/>
      <c r="K24" s="107">
        <v>24823.72</v>
      </c>
      <c r="L24" s="110">
        <f t="shared" si="0"/>
        <v>388.21030902039286</v>
      </c>
      <c r="M24" s="131"/>
      <c r="N24" s="107">
        <v>12707.64</v>
      </c>
      <c r="O24" s="37">
        <f t="shared" si="1"/>
        <v>198.7307644188665</v>
      </c>
      <c r="P24" s="132"/>
      <c r="Q24" s="107">
        <v>12116.08</v>
      </c>
      <c r="R24" s="110">
        <f t="shared" si="2"/>
        <v>189.47954460152633</v>
      </c>
      <c r="S24" s="133"/>
      <c r="T24" s="90">
        <v>2.739218297024467E-2</v>
      </c>
      <c r="U24" s="90">
        <v>0</v>
      </c>
      <c r="V24" s="90">
        <v>0.10566950275582249</v>
      </c>
      <c r="W24" s="90">
        <v>0.73528995155670129</v>
      </c>
      <c r="X24" s="90">
        <v>0.12675288251791836</v>
      </c>
      <c r="Y24" s="90">
        <v>4.8954801993131691E-3</v>
      </c>
      <c r="Z24" s="33">
        <f t="shared" si="3"/>
        <v>0.51191521657511441</v>
      </c>
      <c r="AA24" s="90">
        <v>0.68191692362546297</v>
      </c>
      <c r="AB24" s="90">
        <v>7.7830453413975473E-4</v>
      </c>
      <c r="AC24" s="90">
        <v>0.31730477184039718</v>
      </c>
      <c r="AD24" s="40">
        <f t="shared" si="4"/>
        <v>0.48808478342488554</v>
      </c>
    </row>
    <row r="25" spans="1:30" s="21" customFormat="1" x14ac:dyDescent="0.25">
      <c r="A25" s="20"/>
      <c r="B25" s="126">
        <v>162</v>
      </c>
      <c r="C25" s="127">
        <v>7</v>
      </c>
      <c r="D25" s="74" t="s">
        <v>105</v>
      </c>
      <c r="E25" s="42">
        <v>7253</v>
      </c>
      <c r="F25" s="42">
        <v>476</v>
      </c>
      <c r="G25" s="42">
        <v>2801</v>
      </c>
      <c r="H25" s="42">
        <v>7025</v>
      </c>
      <c r="I25" s="42">
        <v>8192</v>
      </c>
      <c r="J25" s="36"/>
      <c r="K25" s="107">
        <v>3670.83</v>
      </c>
      <c r="L25" s="110">
        <f t="shared" si="0"/>
        <v>448.099365234375</v>
      </c>
      <c r="M25" s="38"/>
      <c r="N25" s="107">
        <v>1843.47</v>
      </c>
      <c r="O25" s="37">
        <f t="shared" si="1"/>
        <v>225.032958984375</v>
      </c>
      <c r="P25" s="47"/>
      <c r="Q25" s="107">
        <v>1827.36</v>
      </c>
      <c r="R25" s="110">
        <f t="shared" si="2"/>
        <v>223.06640625</v>
      </c>
      <c r="S25" s="99"/>
      <c r="T25" s="90">
        <v>2.0998443153400922E-2</v>
      </c>
      <c r="U25" s="90">
        <v>8.6955578338676516E-3</v>
      </c>
      <c r="V25" s="90">
        <v>4.9488193461244286E-2</v>
      </c>
      <c r="W25" s="90">
        <v>0.6044416236770872</v>
      </c>
      <c r="X25" s="90">
        <v>0.30305890521679224</v>
      </c>
      <c r="Y25" s="90">
        <v>1.3317276657607664E-2</v>
      </c>
      <c r="Z25" s="33">
        <f t="shared" si="3"/>
        <v>0.50219432662367913</v>
      </c>
      <c r="AA25" s="90">
        <v>0</v>
      </c>
      <c r="AB25" s="90">
        <v>0</v>
      </c>
      <c r="AC25" s="90">
        <v>1</v>
      </c>
      <c r="AD25" s="40">
        <f t="shared" si="4"/>
        <v>0.49780567337632087</v>
      </c>
    </row>
    <row r="26" spans="1:30" s="48" customFormat="1" x14ac:dyDescent="0.25">
      <c r="A26" s="20"/>
      <c r="B26" s="126">
        <v>906</v>
      </c>
      <c r="C26" s="127">
        <v>6</v>
      </c>
      <c r="D26" s="74" t="s">
        <v>158</v>
      </c>
      <c r="E26" s="42">
        <v>2293</v>
      </c>
      <c r="F26" s="42">
        <v>175</v>
      </c>
      <c r="G26" s="42">
        <v>164</v>
      </c>
      <c r="H26" s="42">
        <v>5272</v>
      </c>
      <c r="I26" s="42">
        <v>5340</v>
      </c>
      <c r="J26" s="36"/>
      <c r="K26" s="107">
        <v>1767.86</v>
      </c>
      <c r="L26" s="110">
        <f t="shared" si="0"/>
        <v>331.05992509363296</v>
      </c>
      <c r="M26" s="38"/>
      <c r="N26" s="107">
        <v>883.24</v>
      </c>
      <c r="O26" s="37">
        <f t="shared" si="1"/>
        <v>165.40074906367042</v>
      </c>
      <c r="P26" s="38"/>
      <c r="Q26" s="107">
        <v>884.62</v>
      </c>
      <c r="R26" s="110">
        <f t="shared" si="2"/>
        <v>165.65917602996254</v>
      </c>
      <c r="S26" s="99"/>
      <c r="T26" s="90">
        <v>3.2890267650921609E-2</v>
      </c>
      <c r="U26" s="90">
        <v>0</v>
      </c>
      <c r="V26" s="90">
        <v>0.27409311172501244</v>
      </c>
      <c r="W26" s="90">
        <v>0.46044110321090531</v>
      </c>
      <c r="X26" s="90">
        <v>0.22729948824781485</v>
      </c>
      <c r="Y26" s="90">
        <v>5.2760291653457725E-3</v>
      </c>
      <c r="Z26" s="33">
        <f t="shared" si="3"/>
        <v>0.49960969760048873</v>
      </c>
      <c r="AA26" s="90">
        <v>0</v>
      </c>
      <c r="AB26" s="90">
        <v>2.2495534805905362E-3</v>
      </c>
      <c r="AC26" s="90">
        <v>0.99775044651940947</v>
      </c>
      <c r="AD26" s="40">
        <f t="shared" si="4"/>
        <v>0.50039030239951132</v>
      </c>
    </row>
    <row r="27" spans="1:30" s="21" customFormat="1" x14ac:dyDescent="0.25">
      <c r="A27" s="20"/>
      <c r="B27" s="126">
        <v>88</v>
      </c>
      <c r="C27" s="127">
        <v>4</v>
      </c>
      <c r="D27" s="74" t="s">
        <v>86</v>
      </c>
      <c r="E27" s="42">
        <v>33119</v>
      </c>
      <c r="F27" s="42">
        <v>398</v>
      </c>
      <c r="G27" s="42">
        <v>11543</v>
      </c>
      <c r="H27" s="42">
        <v>55783</v>
      </c>
      <c r="I27" s="42">
        <v>60593</v>
      </c>
      <c r="J27" s="44"/>
      <c r="K27" s="107">
        <v>26006.58</v>
      </c>
      <c r="L27" s="110">
        <f t="shared" si="0"/>
        <v>429.20106282903964</v>
      </c>
      <c r="M27" s="111"/>
      <c r="N27" s="107">
        <v>12960.1</v>
      </c>
      <c r="O27" s="37">
        <f t="shared" si="1"/>
        <v>213.88774280857524</v>
      </c>
      <c r="P27" s="108"/>
      <c r="Q27" s="107">
        <v>13046.48</v>
      </c>
      <c r="R27" s="110">
        <f t="shared" si="2"/>
        <v>215.3133200204644</v>
      </c>
      <c r="S27" s="350"/>
      <c r="T27" s="90">
        <v>2.3715866389919831E-2</v>
      </c>
      <c r="U27" s="90">
        <v>1.6489070300383483E-2</v>
      </c>
      <c r="V27" s="90">
        <v>0.14597263910000693</v>
      </c>
      <c r="W27" s="90">
        <v>0.65654277358971003</v>
      </c>
      <c r="X27" s="90">
        <v>0.14423191179080408</v>
      </c>
      <c r="Y27" s="90">
        <v>1.30477388291757E-2</v>
      </c>
      <c r="Z27" s="33">
        <f t="shared" si="3"/>
        <v>0.49833926644718374</v>
      </c>
      <c r="AA27" s="90">
        <v>0</v>
      </c>
      <c r="AB27" s="90">
        <v>2.1507717024055531E-3</v>
      </c>
      <c r="AC27" s="90">
        <v>0.99784922829759448</v>
      </c>
      <c r="AD27" s="40">
        <f t="shared" si="4"/>
        <v>0.50166073355281615</v>
      </c>
    </row>
    <row r="28" spans="1:30" s="21" customFormat="1" x14ac:dyDescent="0.25">
      <c r="A28" s="20"/>
      <c r="B28" s="126">
        <v>270</v>
      </c>
      <c r="C28" s="127">
        <v>1</v>
      </c>
      <c r="D28" s="74" t="s">
        <v>84</v>
      </c>
      <c r="E28" s="42">
        <v>338362</v>
      </c>
      <c r="F28" s="42">
        <v>98656</v>
      </c>
      <c r="G28" s="42">
        <v>0</v>
      </c>
      <c r="H28" s="42">
        <v>1381739</v>
      </c>
      <c r="I28" s="42">
        <v>1381739</v>
      </c>
      <c r="J28" s="44"/>
      <c r="K28" s="107">
        <v>498200.4</v>
      </c>
      <c r="L28" s="110">
        <f t="shared" si="0"/>
        <v>360.56042421904573</v>
      </c>
      <c r="M28" s="109"/>
      <c r="N28" s="107">
        <v>246861.43</v>
      </c>
      <c r="O28" s="37">
        <f t="shared" si="1"/>
        <v>178.65995676462776</v>
      </c>
      <c r="P28" s="115"/>
      <c r="Q28" s="107">
        <v>251338.97</v>
      </c>
      <c r="R28" s="110">
        <f t="shared" si="2"/>
        <v>181.90046745441794</v>
      </c>
      <c r="S28" s="99"/>
      <c r="T28" s="90">
        <v>3.0840702818581259E-2</v>
      </c>
      <c r="U28" s="90">
        <v>1.3027956615174756E-3</v>
      </c>
      <c r="V28" s="90">
        <v>6.395725731638191E-2</v>
      </c>
      <c r="W28" s="90">
        <v>0.46162703505363317</v>
      </c>
      <c r="X28" s="90">
        <v>0.43694306558946855</v>
      </c>
      <c r="Y28" s="90">
        <v>5.3291435604176807E-3</v>
      </c>
      <c r="Z28" s="33">
        <f t="shared" si="3"/>
        <v>0.49550628622538234</v>
      </c>
      <c r="AA28" s="90">
        <v>0</v>
      </c>
      <c r="AB28" s="90">
        <v>1.4763329379443228E-3</v>
      </c>
      <c r="AC28" s="90">
        <v>0.99852366706205564</v>
      </c>
      <c r="AD28" s="40">
        <f t="shared" si="4"/>
        <v>0.5044937137746176</v>
      </c>
    </row>
    <row r="29" spans="1:30" s="21" customFormat="1" x14ac:dyDescent="0.25">
      <c r="A29" s="20"/>
      <c r="B29" s="126">
        <v>878</v>
      </c>
      <c r="C29" s="127">
        <v>4</v>
      </c>
      <c r="D29" s="74" t="s">
        <v>156</v>
      </c>
      <c r="E29" s="42">
        <v>42861</v>
      </c>
      <c r="F29" s="42">
        <v>3406</v>
      </c>
      <c r="G29" s="42">
        <v>0</v>
      </c>
      <c r="H29" s="42">
        <v>110862</v>
      </c>
      <c r="I29" s="42">
        <v>110862</v>
      </c>
      <c r="J29" s="36"/>
      <c r="K29" s="107">
        <v>36835.2799916324</v>
      </c>
      <c r="L29" s="110">
        <f t="shared" si="0"/>
        <v>332.26245234284426</v>
      </c>
      <c r="M29" s="38"/>
      <c r="N29" s="107">
        <v>18227.471992887542</v>
      </c>
      <c r="O29" s="37">
        <f t="shared" si="1"/>
        <v>164.41586831274506</v>
      </c>
      <c r="P29" s="47">
        <v>5</v>
      </c>
      <c r="Q29" s="107">
        <v>18607.807998744858</v>
      </c>
      <c r="R29" s="110">
        <f t="shared" si="2"/>
        <v>167.84658403009919</v>
      </c>
      <c r="S29" s="99">
        <v>1</v>
      </c>
      <c r="T29" s="90">
        <v>3.3512601211970423E-2</v>
      </c>
      <c r="U29" s="90">
        <v>0</v>
      </c>
      <c r="V29" s="90">
        <v>8.8497187137603753E-2</v>
      </c>
      <c r="W29" s="90">
        <v>0.57393038398753571</v>
      </c>
      <c r="X29" s="90">
        <v>0.29832562601162516</v>
      </c>
      <c r="Y29" s="90">
        <v>5.7342016512648749E-3</v>
      </c>
      <c r="Z29" s="33">
        <f t="shared" si="3"/>
        <v>0.49483734064267038</v>
      </c>
      <c r="AA29" s="90">
        <v>0</v>
      </c>
      <c r="AB29" s="90">
        <v>2.8939464553606911E-3</v>
      </c>
      <c r="AC29" s="90">
        <v>0.99710605354463944</v>
      </c>
      <c r="AD29" s="40">
        <f t="shared" si="4"/>
        <v>0.50516265935732962</v>
      </c>
    </row>
    <row r="30" spans="1:30" s="21" customFormat="1" x14ac:dyDescent="0.25">
      <c r="A30" s="20"/>
      <c r="B30" s="126">
        <v>958</v>
      </c>
      <c r="C30" s="127">
        <v>7</v>
      </c>
      <c r="D30" s="74" t="s">
        <v>43</v>
      </c>
      <c r="E30" s="42">
        <v>1937</v>
      </c>
      <c r="F30" s="42">
        <v>20</v>
      </c>
      <c r="G30" s="42">
        <v>8</v>
      </c>
      <c r="H30" s="42">
        <v>4109</v>
      </c>
      <c r="I30" s="42">
        <v>4112</v>
      </c>
      <c r="J30" s="44"/>
      <c r="K30" s="107">
        <v>2092.8000000000002</v>
      </c>
      <c r="L30" s="110">
        <f t="shared" si="0"/>
        <v>508.94941634241252</v>
      </c>
      <c r="M30" s="109"/>
      <c r="N30" s="107">
        <v>1035.3800000000001</v>
      </c>
      <c r="O30" s="37">
        <f t="shared" si="1"/>
        <v>251.7947470817121</v>
      </c>
      <c r="P30" s="106"/>
      <c r="Q30" s="107">
        <v>1057.42</v>
      </c>
      <c r="R30" s="110">
        <f t="shared" si="2"/>
        <v>257.15466926070042</v>
      </c>
      <c r="S30" s="100">
        <v>2</v>
      </c>
      <c r="T30" s="90">
        <v>2.1866367903571635E-2</v>
      </c>
      <c r="U30" s="90">
        <v>0</v>
      </c>
      <c r="V30" s="90">
        <v>0</v>
      </c>
      <c r="W30" s="90">
        <v>0.85836118140199724</v>
      </c>
      <c r="X30" s="90">
        <v>0.11977245069443103</v>
      </c>
      <c r="Y30" s="90">
        <v>0</v>
      </c>
      <c r="Z30" s="33">
        <f t="shared" si="3"/>
        <v>0.4947343272171254</v>
      </c>
      <c r="AA30" s="90">
        <v>0</v>
      </c>
      <c r="AB30" s="90">
        <v>0</v>
      </c>
      <c r="AC30" s="90">
        <v>1</v>
      </c>
      <c r="AD30" s="40">
        <f t="shared" si="4"/>
        <v>0.5052656727828746</v>
      </c>
    </row>
    <row r="31" spans="1:30" s="21" customFormat="1" x14ac:dyDescent="0.25">
      <c r="A31" s="20"/>
      <c r="B31" s="126">
        <v>866</v>
      </c>
      <c r="C31" s="127">
        <v>8</v>
      </c>
      <c r="D31" s="74" t="s">
        <v>116</v>
      </c>
      <c r="E31" s="42">
        <v>1292</v>
      </c>
      <c r="F31" s="42">
        <v>0</v>
      </c>
      <c r="G31" s="42">
        <v>506</v>
      </c>
      <c r="H31" s="42">
        <v>1707</v>
      </c>
      <c r="I31" s="42">
        <v>1918</v>
      </c>
      <c r="J31" s="44"/>
      <c r="K31" s="107">
        <v>810.66</v>
      </c>
      <c r="L31" s="110">
        <f t="shared" si="0"/>
        <v>422.65901981230451</v>
      </c>
      <c r="M31" s="111"/>
      <c r="N31" s="107">
        <v>397.05</v>
      </c>
      <c r="O31" s="37">
        <f t="shared" si="1"/>
        <v>207.01251303441086</v>
      </c>
      <c r="P31" s="47"/>
      <c r="Q31" s="107">
        <v>413.61</v>
      </c>
      <c r="R31" s="110">
        <f t="shared" si="2"/>
        <v>215.64650677789365</v>
      </c>
      <c r="S31" s="99"/>
      <c r="T31" s="90">
        <v>2.3699785921168618E-2</v>
      </c>
      <c r="U31" s="90">
        <v>0</v>
      </c>
      <c r="V31" s="90">
        <v>0</v>
      </c>
      <c r="W31" s="90">
        <v>0.97630021407883127</v>
      </c>
      <c r="X31" s="90">
        <v>0</v>
      </c>
      <c r="Y31" s="90">
        <v>0</v>
      </c>
      <c r="Z31" s="33">
        <f t="shared" si="3"/>
        <v>0.48978610021463997</v>
      </c>
      <c r="AA31" s="90">
        <v>0</v>
      </c>
      <c r="AB31" s="90">
        <v>0</v>
      </c>
      <c r="AC31" s="90">
        <v>1</v>
      </c>
      <c r="AD31" s="40">
        <f t="shared" si="4"/>
        <v>0.51021389978536014</v>
      </c>
    </row>
    <row r="32" spans="1:30" s="21" customFormat="1" x14ac:dyDescent="0.25">
      <c r="A32" s="20"/>
      <c r="B32" s="126">
        <v>604</v>
      </c>
      <c r="C32" s="127">
        <v>7</v>
      </c>
      <c r="D32" s="74" t="s">
        <v>159</v>
      </c>
      <c r="E32" s="42">
        <v>5166</v>
      </c>
      <c r="F32" s="42">
        <v>482</v>
      </c>
      <c r="G32" s="42">
        <v>575</v>
      </c>
      <c r="H32" s="42">
        <v>12518</v>
      </c>
      <c r="I32" s="42">
        <v>12758</v>
      </c>
      <c r="J32" s="36"/>
      <c r="K32" s="107">
        <v>6065.6797341151241</v>
      </c>
      <c r="L32" s="110">
        <f t="shared" si="0"/>
        <v>475.4412708978777</v>
      </c>
      <c r="M32" s="38"/>
      <c r="N32" s="107">
        <v>2909.2317872920999</v>
      </c>
      <c r="O32" s="37">
        <f t="shared" si="1"/>
        <v>228.0319632616476</v>
      </c>
      <c r="P32" s="49">
        <v>6</v>
      </c>
      <c r="Q32" s="107">
        <v>3156.4479468230247</v>
      </c>
      <c r="R32" s="110">
        <f t="shared" si="2"/>
        <v>247.40930763623018</v>
      </c>
      <c r="S32" s="99"/>
      <c r="T32" s="90">
        <v>2.3707289429900316E-2</v>
      </c>
      <c r="U32" s="90">
        <v>0</v>
      </c>
      <c r="V32" s="90">
        <v>0.18955863276652349</v>
      </c>
      <c r="W32" s="90">
        <v>0.61149193923388245</v>
      </c>
      <c r="X32" s="90">
        <v>0.17135451433521248</v>
      </c>
      <c r="Y32" s="90">
        <v>3.8876242344812609E-3</v>
      </c>
      <c r="Z32" s="33">
        <f t="shared" si="3"/>
        <v>0.47962172663514446</v>
      </c>
      <c r="AA32" s="90">
        <v>0</v>
      </c>
      <c r="AB32" s="90">
        <v>0</v>
      </c>
      <c r="AC32" s="90">
        <v>1</v>
      </c>
      <c r="AD32" s="40">
        <f t="shared" si="4"/>
        <v>0.52037827336485565</v>
      </c>
    </row>
    <row r="33" spans="1:30" s="21" customFormat="1" x14ac:dyDescent="0.25">
      <c r="A33" s="35"/>
      <c r="B33" s="126">
        <v>159</v>
      </c>
      <c r="C33" s="127">
        <v>9</v>
      </c>
      <c r="D33" s="74" t="s">
        <v>47</v>
      </c>
      <c r="E33" s="42">
        <v>6887</v>
      </c>
      <c r="F33" s="42">
        <v>196</v>
      </c>
      <c r="G33" s="42">
        <v>4192</v>
      </c>
      <c r="H33" s="42">
        <v>6280</v>
      </c>
      <c r="I33" s="42">
        <v>8027</v>
      </c>
      <c r="J33" s="36"/>
      <c r="K33" s="107">
        <v>3983.79</v>
      </c>
      <c r="L33" s="110">
        <f t="shared" si="0"/>
        <v>496.29874174660523</v>
      </c>
      <c r="M33" s="38"/>
      <c r="N33" s="107">
        <v>1889.28</v>
      </c>
      <c r="O33" s="37">
        <f t="shared" si="1"/>
        <v>235.36564096175408</v>
      </c>
      <c r="P33" s="47"/>
      <c r="Q33" s="107">
        <v>2094.5099999999998</v>
      </c>
      <c r="R33" s="110">
        <f t="shared" si="2"/>
        <v>260.93310078485109</v>
      </c>
      <c r="S33" s="98"/>
      <c r="T33" s="90">
        <v>1.8313855013550137E-2</v>
      </c>
      <c r="U33" s="90">
        <v>0</v>
      </c>
      <c r="V33" s="90">
        <v>9.3898204607046079E-2</v>
      </c>
      <c r="W33" s="90">
        <v>0.86646764905149054</v>
      </c>
      <c r="X33" s="90">
        <v>0</v>
      </c>
      <c r="Y33" s="90">
        <v>2.1320291327913281E-2</v>
      </c>
      <c r="Z33" s="33">
        <f t="shared" si="3"/>
        <v>0.47424186515855504</v>
      </c>
      <c r="AA33" s="90">
        <v>0</v>
      </c>
      <c r="AB33" s="90">
        <v>6.07301946517324E-3</v>
      </c>
      <c r="AC33" s="90">
        <v>0.99392698053482686</v>
      </c>
      <c r="AD33" s="40">
        <f t="shared" si="4"/>
        <v>0.52575813484144485</v>
      </c>
    </row>
    <row r="34" spans="1:30" s="21" customFormat="1" x14ac:dyDescent="0.25">
      <c r="A34" s="20"/>
      <c r="B34" s="126">
        <v>89</v>
      </c>
      <c r="C34" s="127">
        <v>4</v>
      </c>
      <c r="D34" s="74" t="s">
        <v>154</v>
      </c>
      <c r="E34" s="42">
        <v>44714</v>
      </c>
      <c r="F34" s="42">
        <v>4102</v>
      </c>
      <c r="G34" s="42">
        <v>22879</v>
      </c>
      <c r="H34" s="42">
        <v>60599</v>
      </c>
      <c r="I34" s="42">
        <v>70132</v>
      </c>
      <c r="J34" s="44"/>
      <c r="K34" s="107">
        <v>25086.48</v>
      </c>
      <c r="L34" s="110">
        <f t="shared" si="0"/>
        <v>357.70375862658983</v>
      </c>
      <c r="M34" s="111"/>
      <c r="N34" s="107">
        <v>11747.31</v>
      </c>
      <c r="O34" s="37">
        <f t="shared" si="1"/>
        <v>167.5028517652427</v>
      </c>
      <c r="P34" s="47"/>
      <c r="Q34" s="107">
        <v>13339.17</v>
      </c>
      <c r="R34" s="110">
        <f t="shared" si="2"/>
        <v>190.20090686134716</v>
      </c>
      <c r="S34" s="99"/>
      <c r="T34" s="90">
        <v>2.84235284503431E-2</v>
      </c>
      <c r="U34" s="90">
        <v>8.512587136970081E-4</v>
      </c>
      <c r="V34" s="90">
        <v>6.7728697037875055E-2</v>
      </c>
      <c r="W34" s="90">
        <v>0.64688256290163459</v>
      </c>
      <c r="X34" s="90">
        <v>0.23869719961420957</v>
      </c>
      <c r="Y34" s="90">
        <v>1.7416753282240786E-2</v>
      </c>
      <c r="Z34" s="33">
        <f t="shared" si="3"/>
        <v>0.46827255158954145</v>
      </c>
      <c r="AA34" s="90">
        <v>0</v>
      </c>
      <c r="AB34" s="90">
        <v>4.6592104306339898E-3</v>
      </c>
      <c r="AC34" s="90">
        <v>0.995340789569366</v>
      </c>
      <c r="AD34" s="40">
        <f t="shared" si="4"/>
        <v>0.5317274484104586</v>
      </c>
    </row>
    <row r="35" spans="1:30" s="21" customFormat="1" x14ac:dyDescent="0.25">
      <c r="A35" s="20"/>
      <c r="B35" s="126">
        <v>239</v>
      </c>
      <c r="C35" s="127">
        <v>7</v>
      </c>
      <c r="D35" s="74" t="s">
        <v>128</v>
      </c>
      <c r="E35" s="42">
        <v>17427</v>
      </c>
      <c r="F35" s="42">
        <v>1647</v>
      </c>
      <c r="G35" s="42">
        <v>684</v>
      </c>
      <c r="H35" s="42">
        <v>37489</v>
      </c>
      <c r="I35" s="42">
        <v>37774</v>
      </c>
      <c r="J35" s="36"/>
      <c r="K35" s="107">
        <v>19316.050954443883</v>
      </c>
      <c r="L35" s="110">
        <f t="shared" si="0"/>
        <v>511.35836698374231</v>
      </c>
      <c r="M35" s="38"/>
      <c r="N35" s="107">
        <v>9033.8283112773006</v>
      </c>
      <c r="O35" s="37">
        <f t="shared" si="1"/>
        <v>239.1546648826521</v>
      </c>
      <c r="P35" s="47">
        <v>5</v>
      </c>
      <c r="Q35" s="107">
        <v>10282.222643166582</v>
      </c>
      <c r="R35" s="110">
        <f t="shared" si="2"/>
        <v>272.20370210109024</v>
      </c>
      <c r="S35" s="100"/>
      <c r="T35" s="90">
        <v>2.2865167776339367E-2</v>
      </c>
      <c r="U35" s="90">
        <v>0</v>
      </c>
      <c r="V35" s="90">
        <v>5.3083807160842093E-2</v>
      </c>
      <c r="W35" s="90">
        <v>0.47880476039160214</v>
      </c>
      <c r="X35" s="90">
        <v>0.43215989686274031</v>
      </c>
      <c r="Y35" s="90">
        <v>1.308636780847618E-2</v>
      </c>
      <c r="Z35" s="33">
        <f t="shared" si="3"/>
        <v>0.46768505283938294</v>
      </c>
      <c r="AA35" s="90">
        <v>0</v>
      </c>
      <c r="AB35" s="90">
        <v>1.6834881523893064E-3</v>
      </c>
      <c r="AC35" s="90">
        <v>0.99831651184761072</v>
      </c>
      <c r="AD35" s="40">
        <f t="shared" si="4"/>
        <v>0.53231494716061711</v>
      </c>
    </row>
    <row r="36" spans="1:30" s="21" customFormat="1" ht="34.5" x14ac:dyDescent="0.25">
      <c r="A36" s="20"/>
      <c r="B36" s="126">
        <v>233</v>
      </c>
      <c r="C36" s="127">
        <v>5</v>
      </c>
      <c r="D36" s="74" t="s">
        <v>102</v>
      </c>
      <c r="E36" s="42">
        <v>13427</v>
      </c>
      <c r="F36" s="42">
        <v>3576</v>
      </c>
      <c r="G36" s="42">
        <v>0</v>
      </c>
      <c r="H36" s="42">
        <v>38396</v>
      </c>
      <c r="I36" s="42">
        <v>38396</v>
      </c>
      <c r="J36" s="43"/>
      <c r="K36" s="107">
        <v>16329.912195187962</v>
      </c>
      <c r="L36" s="110">
        <f t="shared" si="0"/>
        <v>425.30243241973022</v>
      </c>
      <c r="M36" s="114"/>
      <c r="N36" s="107">
        <v>7545.6109313001125</v>
      </c>
      <c r="O36" s="37">
        <f t="shared" si="1"/>
        <v>196.52075558131347</v>
      </c>
      <c r="P36" s="106" t="s">
        <v>164</v>
      </c>
      <c r="Q36" s="107">
        <v>8784.3012638878499</v>
      </c>
      <c r="R36" s="110">
        <f t="shared" si="2"/>
        <v>228.78167683841679</v>
      </c>
      <c r="S36" s="98">
        <v>1</v>
      </c>
      <c r="T36" s="90">
        <v>2.8037491188741707E-2</v>
      </c>
      <c r="U36" s="90">
        <v>0</v>
      </c>
      <c r="V36" s="90">
        <v>5.5497163027970677E-2</v>
      </c>
      <c r="W36" s="90">
        <v>0.43459926354690526</v>
      </c>
      <c r="X36" s="90">
        <v>0.4794010730847913</v>
      </c>
      <c r="Y36" s="90">
        <v>2.4650091515910182E-3</v>
      </c>
      <c r="Z36" s="33">
        <f t="shared" si="3"/>
        <v>0.4620729640863363</v>
      </c>
      <c r="AA36" s="90">
        <v>0</v>
      </c>
      <c r="AB36" s="90">
        <v>1.4116091453939817E-3</v>
      </c>
      <c r="AC36" s="90">
        <v>0.99858839085460605</v>
      </c>
      <c r="AD36" s="40">
        <f t="shared" si="4"/>
        <v>0.53792703591366375</v>
      </c>
    </row>
    <row r="37" spans="1:30" s="21" customFormat="1" x14ac:dyDescent="0.25">
      <c r="A37" s="20"/>
      <c r="B37" s="126">
        <v>612</v>
      </c>
      <c r="C37" s="127">
        <v>7</v>
      </c>
      <c r="D37" s="74" t="s">
        <v>99</v>
      </c>
      <c r="E37" s="42">
        <v>2967</v>
      </c>
      <c r="F37" s="42">
        <v>20</v>
      </c>
      <c r="G37" s="42">
        <v>60</v>
      </c>
      <c r="H37" s="42">
        <v>7354</v>
      </c>
      <c r="I37" s="42">
        <v>7379</v>
      </c>
      <c r="J37" s="36"/>
      <c r="K37" s="107">
        <v>3252.0793792622653</v>
      </c>
      <c r="L37" s="110">
        <f t="shared" si="0"/>
        <v>440.72088077819018</v>
      </c>
      <c r="M37" s="41"/>
      <c r="N37" s="107">
        <v>1470.61362534977</v>
      </c>
      <c r="O37" s="37">
        <f t="shared" si="1"/>
        <v>199.29714396934139</v>
      </c>
      <c r="P37" s="47">
        <v>5</v>
      </c>
      <c r="Q37" s="107">
        <v>1781.4657539124958</v>
      </c>
      <c r="R37" s="110">
        <f t="shared" si="2"/>
        <v>241.42373680884884</v>
      </c>
      <c r="S37" s="99"/>
      <c r="T37" s="90">
        <v>2.7553124288755823E-2</v>
      </c>
      <c r="U37" s="90">
        <v>0</v>
      </c>
      <c r="V37" s="90">
        <v>6.1586536693796025E-2</v>
      </c>
      <c r="W37" s="90">
        <v>0.68181742825993519</v>
      </c>
      <c r="X37" s="90">
        <v>0.22178063614241145</v>
      </c>
      <c r="Y37" s="90">
        <v>7.2622746151014845E-3</v>
      </c>
      <c r="Z37" s="33">
        <f t="shared" si="3"/>
        <v>0.45220717388619797</v>
      </c>
      <c r="AA37" s="90">
        <v>0</v>
      </c>
      <c r="AB37" s="90">
        <v>8.1954985482797786E-4</v>
      </c>
      <c r="AC37" s="90">
        <v>0.99918045014517198</v>
      </c>
      <c r="AD37" s="40">
        <f t="shared" si="4"/>
        <v>0.5477928261138022</v>
      </c>
    </row>
    <row r="38" spans="1:30" s="21" customFormat="1" x14ac:dyDescent="0.25">
      <c r="A38" s="20"/>
      <c r="B38" s="126">
        <v>50</v>
      </c>
      <c r="C38" s="127">
        <v>1</v>
      </c>
      <c r="D38" s="74" t="s">
        <v>66</v>
      </c>
      <c r="E38" s="42">
        <v>121779</v>
      </c>
      <c r="F38" s="42">
        <v>55083</v>
      </c>
      <c r="G38" s="42">
        <v>0</v>
      </c>
      <c r="H38" s="42">
        <v>396300</v>
      </c>
      <c r="I38" s="42">
        <v>396300</v>
      </c>
      <c r="J38" s="36"/>
      <c r="K38" s="107">
        <v>158265.13</v>
      </c>
      <c r="L38" s="110">
        <f t="shared" si="0"/>
        <v>399.35687610396167</v>
      </c>
      <c r="M38" s="41"/>
      <c r="N38" s="107">
        <v>70470.789999999994</v>
      </c>
      <c r="O38" s="37">
        <f t="shared" si="1"/>
        <v>177.82182689881404</v>
      </c>
      <c r="P38" s="38"/>
      <c r="Q38" s="107">
        <v>87794.34</v>
      </c>
      <c r="R38" s="110">
        <f t="shared" si="2"/>
        <v>221.53504920514763</v>
      </c>
      <c r="S38" s="99"/>
      <c r="T38" s="90">
        <v>3.0986029814622489E-2</v>
      </c>
      <c r="U38" s="90">
        <v>1.668776524287581E-2</v>
      </c>
      <c r="V38" s="90">
        <v>0.12663828516751408</v>
      </c>
      <c r="W38" s="90">
        <v>0.45362596332466265</v>
      </c>
      <c r="X38" s="90">
        <v>0.36518676745357903</v>
      </c>
      <c r="Y38" s="90">
        <v>6.8751889967460286E-3</v>
      </c>
      <c r="Z38" s="33">
        <f t="shared" si="3"/>
        <v>0.44527047745766862</v>
      </c>
      <c r="AA38" s="90">
        <v>0</v>
      </c>
      <c r="AB38" s="90">
        <v>2.9045152569060829E-4</v>
      </c>
      <c r="AC38" s="90">
        <v>0.99970954847430937</v>
      </c>
      <c r="AD38" s="40">
        <f t="shared" si="4"/>
        <v>0.55472952254233132</v>
      </c>
    </row>
    <row r="39" spans="1:30" s="21" customFormat="1" x14ac:dyDescent="0.25">
      <c r="A39" s="20"/>
      <c r="B39" s="126">
        <v>172</v>
      </c>
      <c r="C39" s="127">
        <v>1</v>
      </c>
      <c r="D39" s="74" t="s">
        <v>58</v>
      </c>
      <c r="E39" s="42">
        <v>173349</v>
      </c>
      <c r="F39" s="42">
        <v>50445</v>
      </c>
      <c r="G39" s="42">
        <v>0</v>
      </c>
      <c r="H39" s="42">
        <v>547587</v>
      </c>
      <c r="I39" s="42">
        <v>547587</v>
      </c>
      <c r="J39" s="46"/>
      <c r="K39" s="107">
        <v>217456.7</v>
      </c>
      <c r="L39" s="110">
        <f t="shared" ref="L39:L70" si="5">K39*1000/I39</f>
        <v>397.11808351914857</v>
      </c>
      <c r="M39" s="41"/>
      <c r="N39" s="107">
        <v>96774.78</v>
      </c>
      <c r="O39" s="37">
        <f t="shared" ref="O39:O70" si="6">N39*1000/I39</f>
        <v>176.72950599630744</v>
      </c>
      <c r="P39" s="41"/>
      <c r="Q39" s="107">
        <v>120681.92</v>
      </c>
      <c r="R39" s="110">
        <f t="shared" ref="R39:R70" si="7">Q39*1000/I39</f>
        <v>220.38857752284113</v>
      </c>
      <c r="S39" s="99">
        <v>1</v>
      </c>
      <c r="T39" s="90">
        <v>3.1177544397414284E-2</v>
      </c>
      <c r="U39" s="90">
        <v>1.3145987001985434E-3</v>
      </c>
      <c r="V39" s="90">
        <v>9.0448875213149538E-2</v>
      </c>
      <c r="W39" s="90">
        <v>0.44786213928876928</v>
      </c>
      <c r="X39" s="90">
        <v>0.42079155333652013</v>
      </c>
      <c r="Y39" s="90">
        <v>8.4052890639482718E-3</v>
      </c>
      <c r="Z39" s="33">
        <f t="shared" ref="Z39:Z70" si="8">N39/K39</f>
        <v>0.4450301140410941</v>
      </c>
      <c r="AA39" s="90">
        <v>0</v>
      </c>
      <c r="AB39" s="90">
        <v>2.5566381443052947E-3</v>
      </c>
      <c r="AC39" s="90">
        <v>0.99744336185569471</v>
      </c>
      <c r="AD39" s="40">
        <f t="shared" ref="AD39:AD70" si="9">Q39/K39</f>
        <v>0.55496988595890584</v>
      </c>
    </row>
    <row r="40" spans="1:30" s="21" customFormat="1" x14ac:dyDescent="0.25">
      <c r="A40" s="20"/>
      <c r="B40" s="126">
        <v>67</v>
      </c>
      <c r="C40" s="127">
        <v>5</v>
      </c>
      <c r="D40" s="74" t="s">
        <v>35</v>
      </c>
      <c r="E40" s="42">
        <v>8446</v>
      </c>
      <c r="F40" s="42">
        <v>2792</v>
      </c>
      <c r="G40" s="42">
        <v>0</v>
      </c>
      <c r="H40" s="42">
        <v>21346</v>
      </c>
      <c r="I40" s="42">
        <v>21346</v>
      </c>
      <c r="J40" s="36"/>
      <c r="K40" s="107">
        <v>7085.88</v>
      </c>
      <c r="L40" s="110">
        <f t="shared" si="5"/>
        <v>331.95352759299163</v>
      </c>
      <c r="M40" s="38"/>
      <c r="N40" s="107">
        <v>3143.6</v>
      </c>
      <c r="O40" s="37">
        <f t="shared" si="6"/>
        <v>147.26880914457041</v>
      </c>
      <c r="P40" s="47"/>
      <c r="Q40" s="107">
        <v>3942.28</v>
      </c>
      <c r="R40" s="110">
        <f t="shared" si="7"/>
        <v>184.68471844842125</v>
      </c>
      <c r="S40" s="99">
        <v>1</v>
      </c>
      <c r="T40" s="90">
        <v>3.7415701743224332E-2</v>
      </c>
      <c r="U40" s="90">
        <v>0</v>
      </c>
      <c r="V40" s="90">
        <v>0.17023794375874793</v>
      </c>
      <c r="W40" s="90">
        <v>0.51431161725410357</v>
      </c>
      <c r="X40" s="90">
        <v>0.26944267718539255</v>
      </c>
      <c r="Y40" s="90">
        <v>8.5920600585316208E-3</v>
      </c>
      <c r="Z40" s="33">
        <f t="shared" si="8"/>
        <v>0.44364285028817874</v>
      </c>
      <c r="AA40" s="90">
        <v>0</v>
      </c>
      <c r="AB40" s="90">
        <v>2.1307466745132256E-4</v>
      </c>
      <c r="AC40" s="90">
        <v>0.99978692533254865</v>
      </c>
      <c r="AD40" s="40">
        <f t="shared" si="9"/>
        <v>0.55635714971182126</v>
      </c>
    </row>
    <row r="41" spans="1:30" s="21" customFormat="1" x14ac:dyDescent="0.25">
      <c r="A41" s="20"/>
      <c r="B41" s="126">
        <v>441</v>
      </c>
      <c r="C41" s="127">
        <v>2</v>
      </c>
      <c r="D41" s="74" t="s">
        <v>83</v>
      </c>
      <c r="E41" s="42">
        <v>285567</v>
      </c>
      <c r="F41" s="42">
        <v>117376</v>
      </c>
      <c r="G41" s="42">
        <v>26</v>
      </c>
      <c r="H41" s="42">
        <v>968580</v>
      </c>
      <c r="I41" s="42">
        <v>968591</v>
      </c>
      <c r="J41" s="43"/>
      <c r="K41" s="107">
        <v>341228.06</v>
      </c>
      <c r="L41" s="110">
        <f t="shared" si="5"/>
        <v>352.29323832247047</v>
      </c>
      <c r="M41" s="109"/>
      <c r="N41" s="107">
        <v>149648.92000000001</v>
      </c>
      <c r="O41" s="37">
        <f t="shared" si="6"/>
        <v>154.50166272451426</v>
      </c>
      <c r="P41" s="47"/>
      <c r="Q41" s="107">
        <v>191579.13999999998</v>
      </c>
      <c r="R41" s="110">
        <f t="shared" si="7"/>
        <v>197.79157559795618</v>
      </c>
      <c r="S41" s="99"/>
      <c r="T41" s="90">
        <v>3.5662669667111527E-2</v>
      </c>
      <c r="U41" s="90">
        <v>1.2649673649499106E-2</v>
      </c>
      <c r="V41" s="90">
        <v>5.4135038194729368E-2</v>
      </c>
      <c r="W41" s="90">
        <v>0.45472917545946867</v>
      </c>
      <c r="X41" s="90">
        <v>0.43955653004378514</v>
      </c>
      <c r="Y41" s="90">
        <v>3.266912985406109E-3</v>
      </c>
      <c r="Z41" s="33">
        <f t="shared" si="8"/>
        <v>0.4385598300444577</v>
      </c>
      <c r="AA41" s="90">
        <v>0</v>
      </c>
      <c r="AB41" s="90">
        <v>8.2321071072769209E-4</v>
      </c>
      <c r="AC41" s="90">
        <v>0.99917678928927234</v>
      </c>
      <c r="AD41" s="40">
        <f t="shared" si="9"/>
        <v>0.56144016995554236</v>
      </c>
    </row>
    <row r="42" spans="1:30" s="21" customFormat="1" x14ac:dyDescent="0.25">
      <c r="A42" s="20"/>
      <c r="B42" s="126">
        <v>183</v>
      </c>
      <c r="C42" s="127">
        <v>4</v>
      </c>
      <c r="D42" s="74" t="s">
        <v>53</v>
      </c>
      <c r="E42" s="42">
        <v>60575</v>
      </c>
      <c r="F42" s="42">
        <v>14517</v>
      </c>
      <c r="G42" s="42">
        <v>1200</v>
      </c>
      <c r="H42" s="42">
        <v>161531</v>
      </c>
      <c r="I42" s="42">
        <v>162031</v>
      </c>
      <c r="J42" s="44"/>
      <c r="K42" s="107">
        <v>72686.39</v>
      </c>
      <c r="L42" s="110">
        <f t="shared" si="5"/>
        <v>448.5955773895119</v>
      </c>
      <c r="M42" s="111"/>
      <c r="N42" s="107">
        <v>31674.94</v>
      </c>
      <c r="O42" s="37">
        <f t="shared" si="6"/>
        <v>195.48691299812998</v>
      </c>
      <c r="P42" s="108"/>
      <c r="Q42" s="107">
        <v>41011.450000000004</v>
      </c>
      <c r="R42" s="110">
        <f t="shared" si="7"/>
        <v>253.10866439138195</v>
      </c>
      <c r="S42" s="350"/>
      <c r="T42" s="90">
        <v>2.8099185033973229E-2</v>
      </c>
      <c r="U42" s="90">
        <v>2.8729336188166418E-3</v>
      </c>
      <c r="V42" s="90">
        <v>7.3429026227042588E-2</v>
      </c>
      <c r="W42" s="90">
        <v>0.59938140372168025</v>
      </c>
      <c r="X42" s="90">
        <v>0.28629983198073938</v>
      </c>
      <c r="Y42" s="90">
        <v>9.91761941774791E-3</v>
      </c>
      <c r="Z42" s="33">
        <f t="shared" si="8"/>
        <v>0.43577539068868326</v>
      </c>
      <c r="AA42" s="90">
        <v>0</v>
      </c>
      <c r="AB42" s="90">
        <v>1.1618706483189449E-3</v>
      </c>
      <c r="AC42" s="90">
        <v>0.99883812935168104</v>
      </c>
      <c r="AD42" s="40">
        <f t="shared" si="9"/>
        <v>0.56422460931131679</v>
      </c>
    </row>
    <row r="43" spans="1:30" s="21" customFormat="1" x14ac:dyDescent="0.25">
      <c r="A43" s="20"/>
      <c r="B43" s="126">
        <v>565</v>
      </c>
      <c r="C43" s="127">
        <v>5</v>
      </c>
      <c r="D43" s="74" t="s">
        <v>88</v>
      </c>
      <c r="E43" s="42">
        <v>3246</v>
      </c>
      <c r="F43" s="42">
        <v>576</v>
      </c>
      <c r="G43" s="42">
        <v>0</v>
      </c>
      <c r="H43" s="42">
        <v>8223</v>
      </c>
      <c r="I43" s="42">
        <v>8223</v>
      </c>
      <c r="J43" s="44"/>
      <c r="K43" s="107">
        <v>3104.48</v>
      </c>
      <c r="L43" s="110">
        <f t="shared" si="5"/>
        <v>377.53617901009363</v>
      </c>
      <c r="M43" s="111"/>
      <c r="N43" s="107">
        <v>1352.58</v>
      </c>
      <c r="O43" s="37">
        <f t="shared" si="6"/>
        <v>164.48741335279095</v>
      </c>
      <c r="P43" s="108"/>
      <c r="Q43" s="107">
        <v>1751.9</v>
      </c>
      <c r="R43" s="110">
        <f t="shared" si="7"/>
        <v>213.04876565730268</v>
      </c>
      <c r="S43" s="350"/>
      <c r="T43" s="90">
        <v>3.3498942761241483E-2</v>
      </c>
      <c r="U43" s="90">
        <v>0</v>
      </c>
      <c r="V43" s="90">
        <v>6.883141847432315E-3</v>
      </c>
      <c r="W43" s="90">
        <v>0.85854441142113591</v>
      </c>
      <c r="X43" s="90">
        <v>9.3155303198332082E-2</v>
      </c>
      <c r="Y43" s="90">
        <v>7.9182007718582269E-3</v>
      </c>
      <c r="Z43" s="33">
        <f t="shared" si="8"/>
        <v>0.43568649177962171</v>
      </c>
      <c r="AA43" s="90">
        <v>0</v>
      </c>
      <c r="AB43" s="90">
        <v>0</v>
      </c>
      <c r="AC43" s="90">
        <v>1</v>
      </c>
      <c r="AD43" s="40">
        <f t="shared" si="9"/>
        <v>0.56431350822037829</v>
      </c>
    </row>
    <row r="44" spans="1:30" s="21" customFormat="1" x14ac:dyDescent="0.25">
      <c r="A44" s="20"/>
      <c r="B44" s="126">
        <v>389</v>
      </c>
      <c r="C44" s="127">
        <v>7</v>
      </c>
      <c r="D44" s="74" t="s">
        <v>52</v>
      </c>
      <c r="E44" s="42">
        <v>6891</v>
      </c>
      <c r="F44" s="42">
        <v>0</v>
      </c>
      <c r="G44" s="42">
        <v>0</v>
      </c>
      <c r="H44" s="42">
        <v>15511</v>
      </c>
      <c r="I44" s="42">
        <v>15511</v>
      </c>
      <c r="J44" s="44"/>
      <c r="K44" s="107">
        <v>4836.25</v>
      </c>
      <c r="L44" s="110">
        <f t="shared" si="5"/>
        <v>311.79485526400617</v>
      </c>
      <c r="M44" s="114"/>
      <c r="N44" s="107">
        <v>2105.85</v>
      </c>
      <c r="O44" s="37">
        <f t="shared" si="6"/>
        <v>135.76494100960608</v>
      </c>
      <c r="P44" s="47"/>
      <c r="Q44" s="107">
        <v>2730.4</v>
      </c>
      <c r="R44" s="110">
        <f t="shared" si="7"/>
        <v>176.0299142544001</v>
      </c>
      <c r="S44" s="99"/>
      <c r="T44" s="90">
        <v>4.0586936391480873E-2</v>
      </c>
      <c r="U44" s="90">
        <v>0</v>
      </c>
      <c r="V44" s="90">
        <v>5.2244936723888219E-2</v>
      </c>
      <c r="W44" s="90">
        <v>0.51139919747370421</v>
      </c>
      <c r="X44" s="90">
        <v>0.39576892941092667</v>
      </c>
      <c r="Y44" s="90">
        <v>0</v>
      </c>
      <c r="Z44" s="33">
        <f t="shared" si="8"/>
        <v>0.43543034375807699</v>
      </c>
      <c r="AA44" s="90">
        <v>0</v>
      </c>
      <c r="AB44" s="90">
        <v>1.6986522121300907E-2</v>
      </c>
      <c r="AC44" s="90">
        <v>0.98301347787869908</v>
      </c>
      <c r="AD44" s="40">
        <f t="shared" si="9"/>
        <v>0.56456965624192301</v>
      </c>
    </row>
    <row r="45" spans="1:30" s="21" customFormat="1" x14ac:dyDescent="0.25">
      <c r="A45" s="20"/>
      <c r="B45" s="126">
        <v>12</v>
      </c>
      <c r="C45" s="127">
        <v>4</v>
      </c>
      <c r="D45" s="74" t="s">
        <v>80</v>
      </c>
      <c r="E45" s="42">
        <v>39261</v>
      </c>
      <c r="F45" s="42">
        <v>0</v>
      </c>
      <c r="G45" s="42">
        <v>2657</v>
      </c>
      <c r="H45" s="42">
        <v>88197</v>
      </c>
      <c r="I45" s="42">
        <v>89304</v>
      </c>
      <c r="J45" s="36"/>
      <c r="K45" s="107">
        <v>31343.19</v>
      </c>
      <c r="L45" s="110">
        <f t="shared" si="5"/>
        <v>350.9718489653319</v>
      </c>
      <c r="M45" s="38"/>
      <c r="N45" s="107">
        <v>13565.95</v>
      </c>
      <c r="O45" s="37">
        <f t="shared" si="6"/>
        <v>151.90752933799158</v>
      </c>
      <c r="P45" s="38"/>
      <c r="Q45" s="107">
        <v>17777.240000000002</v>
      </c>
      <c r="R45" s="110">
        <f t="shared" si="7"/>
        <v>199.06431962734032</v>
      </c>
      <c r="S45" s="99"/>
      <c r="T45" s="90">
        <v>3.5822776878876895E-2</v>
      </c>
      <c r="U45" s="90">
        <v>1.3334856755332284E-2</v>
      </c>
      <c r="V45" s="90">
        <v>9.3899063464040478E-2</v>
      </c>
      <c r="W45" s="90">
        <v>0.58911760694975279</v>
      </c>
      <c r="X45" s="90">
        <v>0.25319789620336208</v>
      </c>
      <c r="Y45" s="90">
        <v>1.4627799748635369E-2</v>
      </c>
      <c r="Z45" s="33">
        <f t="shared" si="8"/>
        <v>0.43281969703785739</v>
      </c>
      <c r="AA45" s="90">
        <v>0</v>
      </c>
      <c r="AB45" s="90">
        <v>2.4503241223046996E-3</v>
      </c>
      <c r="AC45" s="90">
        <v>0.99754967587769527</v>
      </c>
      <c r="AD45" s="40">
        <f t="shared" si="9"/>
        <v>0.56718030296214272</v>
      </c>
    </row>
    <row r="46" spans="1:30" s="21" customFormat="1" x14ac:dyDescent="0.25">
      <c r="A46" s="20"/>
      <c r="B46" s="126">
        <v>224</v>
      </c>
      <c r="C46" s="127">
        <v>5</v>
      </c>
      <c r="D46" s="74" t="s">
        <v>157</v>
      </c>
      <c r="E46" s="42">
        <v>1501</v>
      </c>
      <c r="F46" s="42">
        <v>444</v>
      </c>
      <c r="G46" s="42">
        <v>0</v>
      </c>
      <c r="H46" s="42">
        <v>4222</v>
      </c>
      <c r="I46" s="42">
        <v>4222</v>
      </c>
      <c r="J46" s="36"/>
      <c r="K46" s="107">
        <v>1177.03</v>
      </c>
      <c r="L46" s="110">
        <f t="shared" si="5"/>
        <v>278.78493604926575</v>
      </c>
      <c r="M46" s="49"/>
      <c r="N46" s="107">
        <v>500.47</v>
      </c>
      <c r="O46" s="37">
        <f t="shared" si="6"/>
        <v>118.5386072951208</v>
      </c>
      <c r="P46" s="38"/>
      <c r="Q46" s="107">
        <v>676.56</v>
      </c>
      <c r="R46" s="110">
        <f t="shared" si="7"/>
        <v>160.24632875414497</v>
      </c>
      <c r="S46" s="99"/>
      <c r="T46" s="90">
        <v>4.6476312266469519E-2</v>
      </c>
      <c r="U46" s="90">
        <v>0</v>
      </c>
      <c r="V46" s="90">
        <v>0.33348652266869144</v>
      </c>
      <c r="W46" s="90">
        <v>0.62003716506483897</v>
      </c>
      <c r="X46" s="90">
        <v>0</v>
      </c>
      <c r="Y46" s="90">
        <v>0</v>
      </c>
      <c r="Z46" s="33">
        <f t="shared" si="8"/>
        <v>0.42519731867497007</v>
      </c>
      <c r="AA46" s="90">
        <v>0</v>
      </c>
      <c r="AB46" s="90">
        <v>0</v>
      </c>
      <c r="AC46" s="90">
        <v>1</v>
      </c>
      <c r="AD46" s="40">
        <f t="shared" si="9"/>
        <v>0.57480268132502987</v>
      </c>
    </row>
    <row r="47" spans="1:30" s="134" customFormat="1" x14ac:dyDescent="0.25">
      <c r="A47" s="125"/>
      <c r="B47" s="126">
        <v>711</v>
      </c>
      <c r="C47" s="127">
        <v>7</v>
      </c>
      <c r="D47" s="74" t="s">
        <v>28</v>
      </c>
      <c r="E47" s="42">
        <v>1574</v>
      </c>
      <c r="F47" s="42">
        <v>370</v>
      </c>
      <c r="G47" s="42">
        <v>194</v>
      </c>
      <c r="H47" s="42">
        <v>3881</v>
      </c>
      <c r="I47" s="42">
        <v>3962</v>
      </c>
      <c r="J47" s="46"/>
      <c r="K47" s="107">
        <v>1180.6199999999999</v>
      </c>
      <c r="L47" s="110">
        <f t="shared" si="5"/>
        <v>297.98586572438165</v>
      </c>
      <c r="M47" s="38"/>
      <c r="N47" s="107">
        <v>497.95</v>
      </c>
      <c r="O47" s="37">
        <f t="shared" si="6"/>
        <v>125.68147400302877</v>
      </c>
      <c r="P47" s="49"/>
      <c r="Q47" s="107">
        <v>682.67</v>
      </c>
      <c r="R47" s="110">
        <f t="shared" si="7"/>
        <v>172.30439172135286</v>
      </c>
      <c r="S47" s="99"/>
      <c r="T47" s="90">
        <v>4.2936037754794654E-2</v>
      </c>
      <c r="U47" s="90">
        <v>0</v>
      </c>
      <c r="V47" s="90">
        <v>0</v>
      </c>
      <c r="W47" s="90">
        <v>0.9570639622452054</v>
      </c>
      <c r="X47" s="90">
        <v>0</v>
      </c>
      <c r="Y47" s="90">
        <v>0</v>
      </c>
      <c r="Z47" s="33">
        <f t="shared" si="8"/>
        <v>0.42176991750097409</v>
      </c>
      <c r="AA47" s="90">
        <v>0</v>
      </c>
      <c r="AB47" s="90">
        <v>0</v>
      </c>
      <c r="AC47" s="90">
        <v>1</v>
      </c>
      <c r="AD47" s="40">
        <f t="shared" si="9"/>
        <v>0.57823008249902597</v>
      </c>
    </row>
    <row r="48" spans="1:30" s="21" customFormat="1" x14ac:dyDescent="0.25">
      <c r="A48" s="20"/>
      <c r="B48" s="126">
        <v>212</v>
      </c>
      <c r="C48" s="127">
        <v>7</v>
      </c>
      <c r="D48" s="74" t="s">
        <v>50</v>
      </c>
      <c r="E48" s="42">
        <v>5257</v>
      </c>
      <c r="F48" s="42">
        <v>0</v>
      </c>
      <c r="G48" s="42">
        <v>0</v>
      </c>
      <c r="H48" s="42">
        <v>10404</v>
      </c>
      <c r="I48" s="42">
        <v>10404</v>
      </c>
      <c r="J48" s="43"/>
      <c r="K48" s="107">
        <v>2732.01</v>
      </c>
      <c r="L48" s="110">
        <f t="shared" si="5"/>
        <v>262.59227220299886</v>
      </c>
      <c r="M48" s="111"/>
      <c r="N48" s="107">
        <v>1111.79</v>
      </c>
      <c r="O48" s="37">
        <f t="shared" si="6"/>
        <v>106.86178392925798</v>
      </c>
      <c r="P48" s="47"/>
      <c r="Q48" s="107">
        <v>1620.22</v>
      </c>
      <c r="R48" s="110">
        <f t="shared" si="7"/>
        <v>155.73048827374086</v>
      </c>
      <c r="S48" s="100"/>
      <c r="T48" s="90">
        <v>5.1565493483481592E-2</v>
      </c>
      <c r="U48" s="90">
        <v>0</v>
      </c>
      <c r="V48" s="90">
        <v>0.3208339704440587</v>
      </c>
      <c r="W48" s="90">
        <v>0.61927162503710231</v>
      </c>
      <c r="X48" s="90">
        <v>8.3289110353573972E-3</v>
      </c>
      <c r="Y48" s="90">
        <v>0</v>
      </c>
      <c r="Z48" s="33">
        <f t="shared" si="8"/>
        <v>0.40694946211763494</v>
      </c>
      <c r="AA48" s="90">
        <v>0</v>
      </c>
      <c r="AB48" s="90">
        <v>7.7088296651072075E-3</v>
      </c>
      <c r="AC48" s="90">
        <v>0.99229117033489278</v>
      </c>
      <c r="AD48" s="40">
        <f t="shared" si="9"/>
        <v>0.59305053788236495</v>
      </c>
    </row>
    <row r="49" spans="1:30" s="21" customFormat="1" x14ac:dyDescent="0.25">
      <c r="A49" s="20"/>
      <c r="B49" s="85">
        <v>420</v>
      </c>
      <c r="C49" s="105">
        <v>9</v>
      </c>
      <c r="D49" s="74" t="s">
        <v>79</v>
      </c>
      <c r="E49" s="42">
        <v>5092</v>
      </c>
      <c r="F49" s="42">
        <v>0</v>
      </c>
      <c r="G49" s="42">
        <v>3322</v>
      </c>
      <c r="H49" s="42">
        <v>3671</v>
      </c>
      <c r="I49" s="42">
        <v>5055</v>
      </c>
      <c r="J49" s="36"/>
      <c r="K49" s="107">
        <v>4155.9886768308579</v>
      </c>
      <c r="L49" s="110">
        <f t="shared" si="5"/>
        <v>822.15404091609457</v>
      </c>
      <c r="M49" s="38"/>
      <c r="N49" s="107">
        <v>1658.1688753062288</v>
      </c>
      <c r="O49" s="37">
        <f t="shared" si="6"/>
        <v>328.02549462042111</v>
      </c>
      <c r="P49" s="49">
        <v>5</v>
      </c>
      <c r="Q49" s="107">
        <v>2497.8198015246289</v>
      </c>
      <c r="R49" s="110">
        <f t="shared" si="7"/>
        <v>494.12854629567335</v>
      </c>
      <c r="S49" s="99"/>
      <c r="T49" s="90">
        <v>1.2200204877361448E-2</v>
      </c>
      <c r="U49" s="90">
        <v>6.5976392169221076E-3</v>
      </c>
      <c r="V49" s="90">
        <v>0.23180389266986753</v>
      </c>
      <c r="W49" s="90">
        <v>0.32582326688542113</v>
      </c>
      <c r="X49" s="90">
        <v>0.41679040391986349</v>
      </c>
      <c r="Y49" s="90">
        <v>6.7845924305643254E-3</v>
      </c>
      <c r="Z49" s="33">
        <f t="shared" si="8"/>
        <v>0.3989830108417578</v>
      </c>
      <c r="AA49" s="90">
        <v>0</v>
      </c>
      <c r="AB49" s="90">
        <v>1.1249810728079029E-3</v>
      </c>
      <c r="AC49" s="90">
        <v>0.9988750189271921</v>
      </c>
      <c r="AD49" s="40">
        <f t="shared" si="9"/>
        <v>0.6010169891582422</v>
      </c>
    </row>
    <row r="50" spans="1:30" s="21" customFormat="1" x14ac:dyDescent="0.25">
      <c r="A50" s="20"/>
      <c r="B50" s="126">
        <v>21</v>
      </c>
      <c r="C50" s="127">
        <v>4</v>
      </c>
      <c r="D50" s="74" t="s">
        <v>111</v>
      </c>
      <c r="E50" s="42">
        <v>30654</v>
      </c>
      <c r="F50" s="42">
        <v>2306</v>
      </c>
      <c r="G50" s="42">
        <v>0</v>
      </c>
      <c r="H50" s="42">
        <v>95805</v>
      </c>
      <c r="I50" s="42">
        <v>95805</v>
      </c>
      <c r="J50" s="43"/>
      <c r="K50" s="107">
        <v>26921.48</v>
      </c>
      <c r="L50" s="110">
        <f t="shared" si="5"/>
        <v>281.0028704138615</v>
      </c>
      <c r="M50" s="116"/>
      <c r="N50" s="107">
        <v>10678.25</v>
      </c>
      <c r="O50" s="37">
        <f t="shared" si="6"/>
        <v>111.45817024163665</v>
      </c>
      <c r="P50" s="47"/>
      <c r="Q50" s="107">
        <v>16243.23</v>
      </c>
      <c r="R50" s="110">
        <f t="shared" si="7"/>
        <v>169.54470017222482</v>
      </c>
      <c r="S50" s="99"/>
      <c r="T50" s="90">
        <v>4.9436003090394025E-2</v>
      </c>
      <c r="U50" s="90">
        <v>1.20057125465315E-3</v>
      </c>
      <c r="V50" s="90">
        <v>0.14904314845597358</v>
      </c>
      <c r="W50" s="90">
        <v>0.6709947791070634</v>
      </c>
      <c r="X50" s="90">
        <v>0.11492988083253342</v>
      </c>
      <c r="Y50" s="90">
        <v>1.439561725938239E-2</v>
      </c>
      <c r="Z50" s="33">
        <f t="shared" si="8"/>
        <v>0.39664424095554923</v>
      </c>
      <c r="AA50" s="90">
        <v>0</v>
      </c>
      <c r="AB50" s="90">
        <v>1.0619808991192024E-3</v>
      </c>
      <c r="AC50" s="90">
        <v>0.99893801910088076</v>
      </c>
      <c r="AD50" s="40">
        <f t="shared" si="9"/>
        <v>0.60335575904445071</v>
      </c>
    </row>
    <row r="51" spans="1:30" s="21" customFormat="1" x14ac:dyDescent="0.25">
      <c r="A51" s="20"/>
      <c r="B51" s="126">
        <v>186</v>
      </c>
      <c r="C51" s="127">
        <v>4</v>
      </c>
      <c r="D51" s="74" t="s">
        <v>32</v>
      </c>
      <c r="E51" s="42">
        <v>70999</v>
      </c>
      <c r="F51" s="42">
        <v>1081</v>
      </c>
      <c r="G51" s="42">
        <v>4235</v>
      </c>
      <c r="H51" s="42">
        <v>147703</v>
      </c>
      <c r="I51" s="42">
        <v>149468</v>
      </c>
      <c r="J51" s="45"/>
      <c r="K51" s="107">
        <v>42111.5</v>
      </c>
      <c r="L51" s="110">
        <f t="shared" si="5"/>
        <v>281.74258035164718</v>
      </c>
      <c r="M51" s="111"/>
      <c r="N51" s="107">
        <v>16495.38</v>
      </c>
      <c r="O51" s="37">
        <f t="shared" si="6"/>
        <v>110.36061230497499</v>
      </c>
      <c r="P51" s="106"/>
      <c r="Q51" s="107">
        <v>25616.120000000003</v>
      </c>
      <c r="R51" s="110">
        <f t="shared" si="7"/>
        <v>171.38196804667223</v>
      </c>
      <c r="S51" s="100">
        <v>1</v>
      </c>
      <c r="T51" s="90">
        <v>4.9337450849874329E-2</v>
      </c>
      <c r="U51" s="90">
        <v>0</v>
      </c>
      <c r="V51" s="90">
        <v>0.11339599330236708</v>
      </c>
      <c r="W51" s="90">
        <v>0.81869953890119529</v>
      </c>
      <c r="X51" s="90">
        <v>1.8567016946563219E-2</v>
      </c>
      <c r="Y51" s="90">
        <v>0</v>
      </c>
      <c r="Z51" s="33">
        <f t="shared" si="8"/>
        <v>0.39170725336309564</v>
      </c>
      <c r="AA51" s="90">
        <v>0</v>
      </c>
      <c r="AB51" s="90">
        <v>5.5589995674598647E-4</v>
      </c>
      <c r="AC51" s="90">
        <v>0.9994441000432539</v>
      </c>
      <c r="AD51" s="40">
        <f t="shared" si="9"/>
        <v>0.60829274663690447</v>
      </c>
    </row>
    <row r="52" spans="1:30" s="21" customFormat="1" x14ac:dyDescent="0.25">
      <c r="A52" s="20"/>
      <c r="B52" s="126">
        <v>601</v>
      </c>
      <c r="C52" s="127">
        <v>4</v>
      </c>
      <c r="D52" s="74" t="s">
        <v>61</v>
      </c>
      <c r="E52" s="42">
        <v>34543</v>
      </c>
      <c r="F52" s="42">
        <v>2880</v>
      </c>
      <c r="G52" s="42">
        <v>7070</v>
      </c>
      <c r="H52" s="42">
        <v>75423</v>
      </c>
      <c r="I52" s="42">
        <v>78369</v>
      </c>
      <c r="J52" s="44"/>
      <c r="K52" s="107">
        <v>31841.52</v>
      </c>
      <c r="L52" s="110">
        <f t="shared" si="5"/>
        <v>406.30249205680815</v>
      </c>
      <c r="M52" s="109"/>
      <c r="N52" s="107">
        <v>12451.63</v>
      </c>
      <c r="O52" s="37">
        <f t="shared" si="6"/>
        <v>158.88463550638645</v>
      </c>
      <c r="P52" s="47"/>
      <c r="Q52" s="107">
        <v>19389.890000000003</v>
      </c>
      <c r="R52" s="110">
        <f t="shared" si="7"/>
        <v>247.41785655042176</v>
      </c>
      <c r="S52" s="99"/>
      <c r="T52" s="90">
        <v>3.3375550028389857E-2</v>
      </c>
      <c r="U52" s="90">
        <v>0</v>
      </c>
      <c r="V52" s="90">
        <v>0.14780876078071709</v>
      </c>
      <c r="W52" s="90">
        <v>0.56785577470580162</v>
      </c>
      <c r="X52" s="90">
        <v>0.23213587297406044</v>
      </c>
      <c r="Y52" s="90">
        <v>1.8824041511031085E-2</v>
      </c>
      <c r="Z52" s="33">
        <f t="shared" si="8"/>
        <v>0.39105011318555144</v>
      </c>
      <c r="AA52" s="90">
        <v>0</v>
      </c>
      <c r="AB52" s="90">
        <v>3.9226627897321741E-3</v>
      </c>
      <c r="AC52" s="90">
        <v>0.99607733721026781</v>
      </c>
      <c r="AD52" s="40">
        <f t="shared" si="9"/>
        <v>0.60894988681444862</v>
      </c>
    </row>
    <row r="53" spans="1:30" s="21" customFormat="1" x14ac:dyDescent="0.25">
      <c r="A53" s="20"/>
      <c r="B53" s="126">
        <v>8</v>
      </c>
      <c r="C53" s="127">
        <v>5</v>
      </c>
      <c r="D53" s="74" t="s">
        <v>104</v>
      </c>
      <c r="E53" s="42">
        <v>10627</v>
      </c>
      <c r="F53" s="42">
        <v>3603</v>
      </c>
      <c r="G53" s="42">
        <v>0</v>
      </c>
      <c r="H53" s="42">
        <v>31465</v>
      </c>
      <c r="I53" s="42">
        <v>31465</v>
      </c>
      <c r="J53" s="36"/>
      <c r="K53" s="107">
        <v>13049.34</v>
      </c>
      <c r="L53" s="110">
        <f t="shared" si="5"/>
        <v>414.72556809153025</v>
      </c>
      <c r="M53" s="38"/>
      <c r="N53" s="107">
        <v>5058.57</v>
      </c>
      <c r="O53" s="37">
        <f t="shared" si="6"/>
        <v>160.76815509296043</v>
      </c>
      <c r="P53" s="47"/>
      <c r="Q53" s="107">
        <v>7990.77</v>
      </c>
      <c r="R53" s="110">
        <f t="shared" si="7"/>
        <v>253.95741299856985</v>
      </c>
      <c r="S53" s="100">
        <v>1</v>
      </c>
      <c r="T53" s="90">
        <v>3.4272531565244728E-2</v>
      </c>
      <c r="U53" s="90">
        <v>0</v>
      </c>
      <c r="V53" s="90">
        <v>0.10568797110645894</v>
      </c>
      <c r="W53" s="90">
        <v>0.67206740244772734</v>
      </c>
      <c r="X53" s="90">
        <v>0.17935108143210435</v>
      </c>
      <c r="Y53" s="90">
        <v>8.6210134484646858E-3</v>
      </c>
      <c r="Z53" s="33">
        <f t="shared" si="8"/>
        <v>0.3876494903190506</v>
      </c>
      <c r="AA53" s="90">
        <v>0</v>
      </c>
      <c r="AB53" s="90">
        <v>1.5392759396153312E-3</v>
      </c>
      <c r="AC53" s="90">
        <v>0.99846072406038466</v>
      </c>
      <c r="AD53" s="40">
        <f t="shared" si="9"/>
        <v>0.6123505096809494</v>
      </c>
    </row>
    <row r="54" spans="1:30" s="21" customFormat="1" x14ac:dyDescent="0.25">
      <c r="A54" s="20"/>
      <c r="B54" s="126">
        <v>361</v>
      </c>
      <c r="C54" s="127">
        <v>7</v>
      </c>
      <c r="D54" s="74" t="s">
        <v>41</v>
      </c>
      <c r="E54" s="42">
        <v>8722</v>
      </c>
      <c r="F54" s="42">
        <v>815</v>
      </c>
      <c r="G54" s="42">
        <v>6</v>
      </c>
      <c r="H54" s="42">
        <v>24512</v>
      </c>
      <c r="I54" s="42">
        <v>24515</v>
      </c>
      <c r="J54" s="44"/>
      <c r="K54" s="107">
        <v>8599.9500000000007</v>
      </c>
      <c r="L54" s="110">
        <f t="shared" si="5"/>
        <v>350.80358963899653</v>
      </c>
      <c r="M54" s="111"/>
      <c r="N54" s="107">
        <v>3310.08</v>
      </c>
      <c r="O54" s="37">
        <f t="shared" si="6"/>
        <v>135.02263920048949</v>
      </c>
      <c r="P54" s="115"/>
      <c r="Q54" s="107">
        <v>5289.87</v>
      </c>
      <c r="R54" s="110">
        <f t="shared" si="7"/>
        <v>215.78095043850703</v>
      </c>
      <c r="S54" s="99"/>
      <c r="T54" s="90">
        <v>4.0802639211136894E-2</v>
      </c>
      <c r="U54" s="90">
        <v>0</v>
      </c>
      <c r="V54" s="90">
        <v>0.11913307231245165</v>
      </c>
      <c r="W54" s="90">
        <v>0.595058125483372</v>
      </c>
      <c r="X54" s="90">
        <v>0.22937209976798145</v>
      </c>
      <c r="Y54" s="90">
        <v>1.5634063225058004E-2</v>
      </c>
      <c r="Z54" s="33">
        <f t="shared" si="8"/>
        <v>0.38489526101895938</v>
      </c>
      <c r="AA54" s="90">
        <v>0</v>
      </c>
      <c r="AB54" s="90">
        <v>3.2609497019775533E-3</v>
      </c>
      <c r="AC54" s="90">
        <v>0.99673905029802246</v>
      </c>
      <c r="AD54" s="40">
        <f t="shared" si="9"/>
        <v>0.61510473898104057</v>
      </c>
    </row>
    <row r="55" spans="1:30" s="21" customFormat="1" x14ac:dyDescent="0.25">
      <c r="A55" s="20"/>
      <c r="B55" s="126">
        <v>731</v>
      </c>
      <c r="C55" s="127">
        <v>5</v>
      </c>
      <c r="D55" s="74" t="s">
        <v>38</v>
      </c>
      <c r="E55" s="42">
        <v>4016</v>
      </c>
      <c r="F55" s="42">
        <v>446</v>
      </c>
      <c r="G55" s="42">
        <v>0</v>
      </c>
      <c r="H55" s="42">
        <v>10644</v>
      </c>
      <c r="I55" s="42">
        <v>10644</v>
      </c>
      <c r="J55" s="44"/>
      <c r="K55" s="107">
        <v>4440.24</v>
      </c>
      <c r="L55" s="110">
        <f t="shared" si="5"/>
        <v>417.15896279594136</v>
      </c>
      <c r="M55" s="111"/>
      <c r="N55" s="107">
        <v>1647.55</v>
      </c>
      <c r="O55" s="37">
        <f t="shared" si="6"/>
        <v>154.78673431040963</v>
      </c>
      <c r="P55" s="47"/>
      <c r="Q55" s="107">
        <v>2792.69</v>
      </c>
      <c r="R55" s="110">
        <f t="shared" si="7"/>
        <v>262.37222848553176</v>
      </c>
      <c r="S55" s="99"/>
      <c r="T55" s="90">
        <v>3.5598312646050193E-2</v>
      </c>
      <c r="U55" s="90">
        <v>0</v>
      </c>
      <c r="V55" s="90">
        <v>0.10271615428970289</v>
      </c>
      <c r="W55" s="90">
        <v>0.56786136991290104</v>
      </c>
      <c r="X55" s="90">
        <v>0.28586689326575826</v>
      </c>
      <c r="Y55" s="90">
        <v>7.9572698855876912E-3</v>
      </c>
      <c r="Z55" s="33">
        <f t="shared" si="8"/>
        <v>0.37104976307586979</v>
      </c>
      <c r="AA55" s="90">
        <v>0</v>
      </c>
      <c r="AB55" s="90">
        <v>1.1386870723209522E-3</v>
      </c>
      <c r="AC55" s="90">
        <v>0.9988613129276791</v>
      </c>
      <c r="AD55" s="40">
        <f t="shared" si="9"/>
        <v>0.62895023692413032</v>
      </c>
    </row>
    <row r="56" spans="1:30" s="21" customFormat="1" x14ac:dyDescent="0.25">
      <c r="A56" s="20"/>
      <c r="B56" s="126">
        <v>430</v>
      </c>
      <c r="C56" s="127">
        <v>6</v>
      </c>
      <c r="D56" s="74" t="s">
        <v>108</v>
      </c>
      <c r="E56" s="42">
        <v>12095</v>
      </c>
      <c r="F56" s="42">
        <v>5715</v>
      </c>
      <c r="G56" s="42">
        <v>0</v>
      </c>
      <c r="H56" s="42">
        <v>41788</v>
      </c>
      <c r="I56" s="42">
        <v>41788</v>
      </c>
      <c r="J56" s="44"/>
      <c r="K56" s="107">
        <v>13750.32</v>
      </c>
      <c r="L56" s="110">
        <f t="shared" si="5"/>
        <v>329.04948789126064</v>
      </c>
      <c r="M56" s="111"/>
      <c r="N56" s="107">
        <v>5046.72</v>
      </c>
      <c r="O56" s="37">
        <f t="shared" si="6"/>
        <v>120.76959892792189</v>
      </c>
      <c r="P56" s="47"/>
      <c r="Q56" s="107">
        <v>8703.6</v>
      </c>
      <c r="R56" s="110">
        <f t="shared" si="7"/>
        <v>208.27988896333875</v>
      </c>
      <c r="S56" s="99"/>
      <c r="T56" s="90">
        <v>4.5623692219897274E-2</v>
      </c>
      <c r="U56" s="90">
        <v>0</v>
      </c>
      <c r="V56" s="90">
        <v>0.15237619681694248</v>
      </c>
      <c r="W56" s="90">
        <v>0.79328157694502555</v>
      </c>
      <c r="X56" s="90">
        <v>0</v>
      </c>
      <c r="Y56" s="90">
        <v>8.7185340181345512E-3</v>
      </c>
      <c r="Z56" s="33">
        <f t="shared" si="8"/>
        <v>0.367025640130557</v>
      </c>
      <c r="AA56" s="90">
        <v>0</v>
      </c>
      <c r="AB56" s="90">
        <v>0</v>
      </c>
      <c r="AC56" s="90">
        <v>1</v>
      </c>
      <c r="AD56" s="40">
        <f t="shared" si="9"/>
        <v>0.63297435986944306</v>
      </c>
    </row>
    <row r="57" spans="1:30" s="21" customFormat="1" x14ac:dyDescent="0.25">
      <c r="A57" s="20"/>
      <c r="B57" s="126">
        <v>555</v>
      </c>
      <c r="C57" s="127">
        <v>7</v>
      </c>
      <c r="D57" s="74" t="s">
        <v>54</v>
      </c>
      <c r="E57" s="42">
        <v>5299</v>
      </c>
      <c r="F57" s="42">
        <v>72</v>
      </c>
      <c r="G57" s="42">
        <v>0</v>
      </c>
      <c r="H57" s="42">
        <v>9804</v>
      </c>
      <c r="I57" s="42">
        <v>9804</v>
      </c>
      <c r="J57" s="36"/>
      <c r="K57" s="107">
        <v>4267.87</v>
      </c>
      <c r="L57" s="110">
        <f t="shared" si="5"/>
        <v>435.31925744594042</v>
      </c>
      <c r="M57" s="49"/>
      <c r="N57" s="107">
        <v>1546.18</v>
      </c>
      <c r="O57" s="37">
        <f t="shared" si="6"/>
        <v>157.70909832721338</v>
      </c>
      <c r="P57" s="47"/>
      <c r="Q57" s="107">
        <v>2721.69</v>
      </c>
      <c r="R57" s="110">
        <f t="shared" si="7"/>
        <v>277.61015911872704</v>
      </c>
      <c r="S57" s="100"/>
      <c r="T57" s="90">
        <v>3.4937717471445758E-2</v>
      </c>
      <c r="U57" s="90">
        <v>0</v>
      </c>
      <c r="V57" s="90">
        <v>0.18351032868100739</v>
      </c>
      <c r="W57" s="90">
        <v>0.72056293575133545</v>
      </c>
      <c r="X57" s="90">
        <v>5.9921871968334865E-2</v>
      </c>
      <c r="Y57" s="90">
        <v>1.0671461278764437E-3</v>
      </c>
      <c r="Z57" s="33">
        <f t="shared" si="8"/>
        <v>0.36228376215770397</v>
      </c>
      <c r="AA57" s="90">
        <v>0</v>
      </c>
      <c r="AB57" s="90">
        <v>0</v>
      </c>
      <c r="AC57" s="90">
        <v>1</v>
      </c>
      <c r="AD57" s="40">
        <f t="shared" si="9"/>
        <v>0.63771623784229603</v>
      </c>
    </row>
    <row r="58" spans="1:30" s="21" customFormat="1" x14ac:dyDescent="0.25">
      <c r="A58" s="20"/>
      <c r="B58" s="126">
        <v>429</v>
      </c>
      <c r="C58" s="127">
        <v>4</v>
      </c>
      <c r="D58" s="74" t="s">
        <v>40</v>
      </c>
      <c r="E58" s="42">
        <v>47889</v>
      </c>
      <c r="F58" s="42">
        <v>190</v>
      </c>
      <c r="G58" s="42">
        <v>0</v>
      </c>
      <c r="H58" s="42">
        <v>101647</v>
      </c>
      <c r="I58" s="42">
        <v>101647</v>
      </c>
      <c r="J58" s="45"/>
      <c r="K58" s="107">
        <v>47158.61</v>
      </c>
      <c r="L58" s="110">
        <f t="shared" si="5"/>
        <v>463.9449270514624</v>
      </c>
      <c r="M58" s="111"/>
      <c r="N58" s="107">
        <v>16779.02</v>
      </c>
      <c r="O58" s="37">
        <f t="shared" si="6"/>
        <v>165.07147284228753</v>
      </c>
      <c r="P58" s="108"/>
      <c r="Q58" s="107">
        <v>30379.590000000004</v>
      </c>
      <c r="R58" s="110">
        <f t="shared" si="7"/>
        <v>298.87345420917495</v>
      </c>
      <c r="S58" s="350"/>
      <c r="T58" s="90">
        <v>3.3379184243179878E-2</v>
      </c>
      <c r="U58" s="90">
        <v>0</v>
      </c>
      <c r="V58" s="90">
        <v>0.22739111104224202</v>
      </c>
      <c r="W58" s="90">
        <v>0.32444028316314061</v>
      </c>
      <c r="X58" s="90">
        <v>0.40800356635846435</v>
      </c>
      <c r="Y58" s="90">
        <v>6.7858551929731292E-3</v>
      </c>
      <c r="Z58" s="33">
        <f t="shared" si="8"/>
        <v>0.35579971504673275</v>
      </c>
      <c r="AA58" s="90">
        <v>0</v>
      </c>
      <c r="AB58" s="90">
        <v>3.2587668233837255E-4</v>
      </c>
      <c r="AC58" s="90">
        <v>0.99967412331766159</v>
      </c>
      <c r="AD58" s="40">
        <f t="shared" si="9"/>
        <v>0.64420028495326731</v>
      </c>
    </row>
    <row r="59" spans="1:30" s="21" customFormat="1" x14ac:dyDescent="0.25">
      <c r="A59" s="20"/>
      <c r="B59" s="126">
        <v>173</v>
      </c>
      <c r="C59" s="127">
        <v>9</v>
      </c>
      <c r="D59" s="74" t="s">
        <v>149</v>
      </c>
      <c r="E59" s="42">
        <v>3453</v>
      </c>
      <c r="F59" s="42">
        <v>0</v>
      </c>
      <c r="G59" s="42">
        <v>2345</v>
      </c>
      <c r="H59" s="42">
        <v>2351</v>
      </c>
      <c r="I59" s="42">
        <v>3328</v>
      </c>
      <c r="J59" s="43"/>
      <c r="K59" s="107">
        <v>1618.8785489467011</v>
      </c>
      <c r="L59" s="110">
        <f t="shared" si="5"/>
        <v>486.44187167869626</v>
      </c>
      <c r="M59" s="113"/>
      <c r="N59" s="107">
        <v>574.74283915736089</v>
      </c>
      <c r="O59" s="37">
        <f t="shared" si="6"/>
        <v>172.69917041988006</v>
      </c>
      <c r="P59" s="47">
        <v>6</v>
      </c>
      <c r="Q59" s="107">
        <v>1044.1357097893404</v>
      </c>
      <c r="R59" s="110">
        <f t="shared" si="7"/>
        <v>313.74270125881623</v>
      </c>
      <c r="S59" s="98"/>
      <c r="T59" s="90">
        <v>2.253181617536321E-2</v>
      </c>
      <c r="U59" s="90">
        <v>2.6968583067037047E-2</v>
      </c>
      <c r="V59" s="90">
        <v>0</v>
      </c>
      <c r="W59" s="90">
        <v>0.92798518366808624</v>
      </c>
      <c r="X59" s="90">
        <v>0</v>
      </c>
      <c r="Y59" s="90">
        <v>2.251441708951351E-2</v>
      </c>
      <c r="Z59" s="33">
        <f t="shared" si="8"/>
        <v>0.3550252979331332</v>
      </c>
      <c r="AA59" s="90">
        <v>0</v>
      </c>
      <c r="AB59" s="90">
        <v>9.0313930570409765E-3</v>
      </c>
      <c r="AC59" s="90">
        <v>0.99096860694295896</v>
      </c>
      <c r="AD59" s="40">
        <f t="shared" si="9"/>
        <v>0.64497470206686691</v>
      </c>
    </row>
    <row r="60" spans="1:30" s="21" customFormat="1" x14ac:dyDescent="0.25">
      <c r="A60" s="20"/>
      <c r="B60" s="126">
        <v>179</v>
      </c>
      <c r="C60" s="127">
        <v>3</v>
      </c>
      <c r="D60" s="74" t="s">
        <v>34</v>
      </c>
      <c r="E60" s="42">
        <v>26632</v>
      </c>
      <c r="F60" s="42">
        <v>12804</v>
      </c>
      <c r="G60" s="42">
        <v>0</v>
      </c>
      <c r="H60" s="42">
        <v>94610</v>
      </c>
      <c r="I60" s="42">
        <v>94610</v>
      </c>
      <c r="J60" s="44"/>
      <c r="K60" s="107">
        <v>44365.67</v>
      </c>
      <c r="L60" s="110">
        <f t="shared" si="5"/>
        <v>468.93214247965329</v>
      </c>
      <c r="M60" s="111"/>
      <c r="N60" s="107">
        <v>15665.89</v>
      </c>
      <c r="O60" s="37">
        <f t="shared" si="6"/>
        <v>165.58387062678364</v>
      </c>
      <c r="P60" s="47"/>
      <c r="Q60" s="107">
        <v>28699.78</v>
      </c>
      <c r="R60" s="110">
        <f t="shared" si="7"/>
        <v>303.34827185286969</v>
      </c>
      <c r="S60" s="99"/>
      <c r="T60" s="90">
        <v>3.3276117730942828E-2</v>
      </c>
      <c r="U60" s="90">
        <v>0</v>
      </c>
      <c r="V60" s="90">
        <v>0.13192100799890719</v>
      </c>
      <c r="W60" s="90">
        <v>0.52590883760833251</v>
      </c>
      <c r="X60" s="90">
        <v>0.30169559469650303</v>
      </c>
      <c r="Y60" s="90">
        <v>7.1984419653144506E-3</v>
      </c>
      <c r="Z60" s="33">
        <f t="shared" si="8"/>
        <v>0.35310838312596204</v>
      </c>
      <c r="AA60" s="90">
        <v>0</v>
      </c>
      <c r="AB60" s="90">
        <v>1.2407760616980339E-3</v>
      </c>
      <c r="AC60" s="90">
        <v>0.99875922393830197</v>
      </c>
      <c r="AD60" s="40">
        <f t="shared" si="9"/>
        <v>0.64689161687403796</v>
      </c>
    </row>
    <row r="61" spans="1:30" s="21" customFormat="1" x14ac:dyDescent="0.25">
      <c r="A61" s="20"/>
      <c r="B61" s="126">
        <v>531</v>
      </c>
      <c r="C61" s="127">
        <v>7</v>
      </c>
      <c r="D61" s="74" t="s">
        <v>33</v>
      </c>
      <c r="E61" s="42">
        <v>14354</v>
      </c>
      <c r="F61" s="42">
        <v>550</v>
      </c>
      <c r="G61" s="42">
        <v>0</v>
      </c>
      <c r="H61" s="42">
        <v>30784</v>
      </c>
      <c r="I61" s="42">
        <v>30784</v>
      </c>
      <c r="J61" s="44"/>
      <c r="K61" s="107">
        <v>15682.09</v>
      </c>
      <c r="L61" s="110">
        <f t="shared" si="5"/>
        <v>509.42340176715174</v>
      </c>
      <c r="M61" s="111"/>
      <c r="N61" s="107">
        <v>5536.21</v>
      </c>
      <c r="O61" s="37">
        <f t="shared" si="6"/>
        <v>179.84050155925155</v>
      </c>
      <c r="P61" s="47"/>
      <c r="Q61" s="107">
        <v>10145.880000000001</v>
      </c>
      <c r="R61" s="110">
        <f t="shared" si="7"/>
        <v>329.58290020790025</v>
      </c>
      <c r="S61" s="99"/>
      <c r="T61" s="90">
        <v>3.0638288648732616E-2</v>
      </c>
      <c r="U61" s="90">
        <v>0</v>
      </c>
      <c r="V61" s="90">
        <v>1.6426400010115222E-2</v>
      </c>
      <c r="W61" s="90">
        <v>0.82722656835633035</v>
      </c>
      <c r="X61" s="90">
        <v>0.12107199690763175</v>
      </c>
      <c r="Y61" s="90">
        <v>4.6367460771899911E-3</v>
      </c>
      <c r="Z61" s="33">
        <f t="shared" si="8"/>
        <v>0.35302756201501201</v>
      </c>
      <c r="AA61" s="90">
        <v>0</v>
      </c>
      <c r="AB61" s="90">
        <v>5.7855996719850811E-4</v>
      </c>
      <c r="AC61" s="90">
        <v>0.99942144003280142</v>
      </c>
      <c r="AD61" s="40">
        <f t="shared" si="9"/>
        <v>0.64697243798498805</v>
      </c>
    </row>
    <row r="62" spans="1:30" s="21" customFormat="1" x14ac:dyDescent="0.25">
      <c r="A62" s="20"/>
      <c r="B62" s="126">
        <v>18</v>
      </c>
      <c r="C62" s="127">
        <v>2</v>
      </c>
      <c r="D62" s="74" t="s">
        <v>49</v>
      </c>
      <c r="E62" s="42">
        <v>139488</v>
      </c>
      <c r="F62" s="42">
        <v>28699</v>
      </c>
      <c r="G62" s="42">
        <v>0</v>
      </c>
      <c r="H62" s="42">
        <v>398718</v>
      </c>
      <c r="I62" s="42">
        <v>398718</v>
      </c>
      <c r="J62" s="44"/>
      <c r="K62" s="107">
        <v>156047.62</v>
      </c>
      <c r="L62" s="110">
        <f t="shared" si="5"/>
        <v>391.37340175261716</v>
      </c>
      <c r="M62" s="109"/>
      <c r="N62" s="107">
        <v>54652.75</v>
      </c>
      <c r="O62" s="37">
        <f t="shared" si="6"/>
        <v>137.07118815804654</v>
      </c>
      <c r="P62" s="47"/>
      <c r="Q62" s="107">
        <v>101394.87000000001</v>
      </c>
      <c r="R62" s="110">
        <f t="shared" si="7"/>
        <v>254.30221359457065</v>
      </c>
      <c r="S62" s="99"/>
      <c r="T62" s="90">
        <v>4.0198160202368591E-2</v>
      </c>
      <c r="U62" s="90">
        <v>0</v>
      </c>
      <c r="V62" s="90">
        <v>9.5288892141749501E-2</v>
      </c>
      <c r="W62" s="90">
        <v>0.49387835012876757</v>
      </c>
      <c r="X62" s="90">
        <v>0.35886574783519587</v>
      </c>
      <c r="Y62" s="90">
        <v>1.1768849691918522E-2</v>
      </c>
      <c r="Z62" s="33">
        <f t="shared" si="8"/>
        <v>0.35023123069739864</v>
      </c>
      <c r="AA62" s="90">
        <v>0</v>
      </c>
      <c r="AB62" s="90">
        <v>1.3610156016768894E-4</v>
      </c>
      <c r="AC62" s="90">
        <v>0.99986389843983225</v>
      </c>
      <c r="AD62" s="40">
        <f t="shared" si="9"/>
        <v>0.64976876930260141</v>
      </c>
    </row>
    <row r="63" spans="1:30" s="21" customFormat="1" x14ac:dyDescent="0.25">
      <c r="A63" s="20"/>
      <c r="B63" s="126">
        <v>358</v>
      </c>
      <c r="C63" s="127">
        <v>7</v>
      </c>
      <c r="D63" s="74" t="s">
        <v>30</v>
      </c>
      <c r="E63" s="42">
        <v>2557</v>
      </c>
      <c r="F63" s="42">
        <v>24</v>
      </c>
      <c r="G63" s="42">
        <v>42</v>
      </c>
      <c r="H63" s="42">
        <v>7396</v>
      </c>
      <c r="I63" s="42">
        <v>7414</v>
      </c>
      <c r="J63" s="44"/>
      <c r="K63" s="107">
        <v>1571</v>
      </c>
      <c r="L63" s="110">
        <f t="shared" si="5"/>
        <v>211.89641219314811</v>
      </c>
      <c r="M63" s="111"/>
      <c r="N63" s="107">
        <v>541.32000000000005</v>
      </c>
      <c r="O63" s="37">
        <f t="shared" si="6"/>
        <v>73.013218235770168</v>
      </c>
      <c r="P63" s="108"/>
      <c r="Q63" s="107">
        <v>1029.68</v>
      </c>
      <c r="R63" s="110">
        <f t="shared" si="7"/>
        <v>138.88319395737796</v>
      </c>
      <c r="S63" s="350"/>
      <c r="T63" s="90">
        <v>7.5278947757333917E-2</v>
      </c>
      <c r="U63" s="90">
        <v>0</v>
      </c>
      <c r="V63" s="90">
        <v>1.9397029483484813E-3</v>
      </c>
      <c r="W63" s="90">
        <v>0.85672060888199209</v>
      </c>
      <c r="X63" s="90">
        <v>6.6060740412325417E-2</v>
      </c>
      <c r="Y63" s="90">
        <v>0</v>
      </c>
      <c r="Z63" s="33">
        <f t="shared" si="8"/>
        <v>0.34457033736473586</v>
      </c>
      <c r="AA63" s="90">
        <v>0</v>
      </c>
      <c r="AB63" s="90">
        <v>0</v>
      </c>
      <c r="AC63" s="90">
        <v>1</v>
      </c>
      <c r="AD63" s="40">
        <f t="shared" si="9"/>
        <v>0.65542966263526425</v>
      </c>
    </row>
    <row r="64" spans="1:30" s="21" customFormat="1" x14ac:dyDescent="0.25">
      <c r="A64" s="20"/>
      <c r="B64" s="126">
        <v>279</v>
      </c>
      <c r="C64" s="127">
        <v>9</v>
      </c>
      <c r="D64" s="74" t="s">
        <v>27</v>
      </c>
      <c r="E64" s="42">
        <v>3048</v>
      </c>
      <c r="F64" s="42">
        <v>45</v>
      </c>
      <c r="G64" s="42">
        <v>0</v>
      </c>
      <c r="H64" s="42">
        <v>7353</v>
      </c>
      <c r="I64" s="42">
        <v>7353</v>
      </c>
      <c r="J64" s="44"/>
      <c r="K64" s="107">
        <v>2753.61</v>
      </c>
      <c r="L64" s="110">
        <f t="shared" si="5"/>
        <v>374.48796409628721</v>
      </c>
      <c r="M64" s="111"/>
      <c r="N64" s="107">
        <v>947.97</v>
      </c>
      <c r="O64" s="37">
        <f t="shared" si="6"/>
        <v>128.92288861689107</v>
      </c>
      <c r="P64" s="115"/>
      <c r="Q64" s="107">
        <v>1805.64</v>
      </c>
      <c r="R64" s="110">
        <f t="shared" si="7"/>
        <v>245.56507547939617</v>
      </c>
      <c r="S64" s="100"/>
      <c r="T64" s="90">
        <v>4.2743968690992333E-2</v>
      </c>
      <c r="U64" s="90">
        <v>0</v>
      </c>
      <c r="V64" s="90">
        <v>4.5360085234764811E-3</v>
      </c>
      <c r="W64" s="90">
        <v>0.95231916621834023</v>
      </c>
      <c r="X64" s="90">
        <v>0</v>
      </c>
      <c r="Y64" s="90">
        <v>4.0085656719094487E-4</v>
      </c>
      <c r="Z64" s="33">
        <f t="shared" si="8"/>
        <v>0.34426443831915193</v>
      </c>
      <c r="AA64" s="90">
        <v>0</v>
      </c>
      <c r="AB64" s="90">
        <v>0</v>
      </c>
      <c r="AC64" s="90">
        <v>1</v>
      </c>
      <c r="AD64" s="40">
        <f t="shared" si="9"/>
        <v>0.65573556168084801</v>
      </c>
    </row>
    <row r="65" spans="1:30" s="21" customFormat="1" x14ac:dyDescent="0.25">
      <c r="A65" s="20"/>
      <c r="B65" s="126">
        <v>376</v>
      </c>
      <c r="C65" s="127">
        <v>7</v>
      </c>
      <c r="D65" s="74" t="s">
        <v>106</v>
      </c>
      <c r="E65" s="42">
        <v>4757</v>
      </c>
      <c r="F65" s="42">
        <v>229</v>
      </c>
      <c r="G65" s="42">
        <v>0</v>
      </c>
      <c r="H65" s="42">
        <v>11667</v>
      </c>
      <c r="I65" s="42">
        <v>11667</v>
      </c>
      <c r="J65" s="36"/>
      <c r="K65" s="107">
        <v>4055.7</v>
      </c>
      <c r="L65" s="110">
        <f t="shared" si="5"/>
        <v>347.6214965286706</v>
      </c>
      <c r="M65" s="38"/>
      <c r="N65" s="107">
        <v>1385.75</v>
      </c>
      <c r="O65" s="37">
        <f t="shared" si="6"/>
        <v>118.77517785206138</v>
      </c>
      <c r="P65" s="49"/>
      <c r="Q65" s="107">
        <v>2669.95</v>
      </c>
      <c r="R65" s="110">
        <f t="shared" si="7"/>
        <v>228.84631867660923</v>
      </c>
      <c r="S65" s="99"/>
      <c r="T65" s="90">
        <v>4.639364964820495E-2</v>
      </c>
      <c r="U65" s="90">
        <v>0</v>
      </c>
      <c r="V65" s="90">
        <v>2.0710806422514884E-3</v>
      </c>
      <c r="W65" s="90">
        <v>0.89234710445607068</v>
      </c>
      <c r="X65" s="90">
        <v>5.9188165253472848E-2</v>
      </c>
      <c r="Y65" s="90">
        <v>0</v>
      </c>
      <c r="Z65" s="33">
        <f t="shared" si="8"/>
        <v>0.34167961141110043</v>
      </c>
      <c r="AA65" s="90">
        <v>0</v>
      </c>
      <c r="AB65" s="90">
        <v>1.1985243169347742E-2</v>
      </c>
      <c r="AC65" s="90">
        <v>0.98801475683065221</v>
      </c>
      <c r="AD65" s="40">
        <f t="shared" si="9"/>
        <v>0.65832038858889952</v>
      </c>
    </row>
    <row r="66" spans="1:30" s="21" customFormat="1" x14ac:dyDescent="0.25">
      <c r="A66" s="20"/>
      <c r="B66" s="126">
        <v>103</v>
      </c>
      <c r="C66" s="127">
        <v>3</v>
      </c>
      <c r="D66" s="74" t="s">
        <v>90</v>
      </c>
      <c r="E66" s="42">
        <v>26411</v>
      </c>
      <c r="F66" s="42">
        <v>8350</v>
      </c>
      <c r="G66" s="42">
        <v>46</v>
      </c>
      <c r="H66" s="42">
        <v>76520</v>
      </c>
      <c r="I66" s="42">
        <v>76539</v>
      </c>
      <c r="J66" s="44"/>
      <c r="K66" s="107">
        <v>31182.21</v>
      </c>
      <c r="L66" s="110">
        <f t="shared" si="5"/>
        <v>407.40289264296632</v>
      </c>
      <c r="M66" s="111"/>
      <c r="N66" s="107">
        <v>10601.68</v>
      </c>
      <c r="O66" s="37">
        <f t="shared" si="6"/>
        <v>138.51343759390639</v>
      </c>
      <c r="P66" s="111"/>
      <c r="Q66" s="107">
        <v>20580.53</v>
      </c>
      <c r="R66" s="110">
        <f t="shared" si="7"/>
        <v>268.88945504905996</v>
      </c>
      <c r="S66" s="99">
        <v>1</v>
      </c>
      <c r="T66" s="90">
        <v>3.9770111906792131E-2</v>
      </c>
      <c r="U66" s="90">
        <v>0</v>
      </c>
      <c r="V66" s="90">
        <v>6.1233691264026072E-2</v>
      </c>
      <c r="W66" s="90">
        <v>0.4678098188211679</v>
      </c>
      <c r="X66" s="90">
        <v>0.43118637800801385</v>
      </c>
      <c r="Y66" s="90">
        <v>0</v>
      </c>
      <c r="Z66" s="33">
        <f t="shared" si="8"/>
        <v>0.33999129631927949</v>
      </c>
      <c r="AA66" s="90">
        <v>0</v>
      </c>
      <c r="AB66" s="90">
        <v>0</v>
      </c>
      <c r="AC66" s="90">
        <v>1</v>
      </c>
      <c r="AD66" s="40">
        <f t="shared" si="9"/>
        <v>0.66000870368072051</v>
      </c>
    </row>
    <row r="67" spans="1:30" s="21" customFormat="1" x14ac:dyDescent="0.25">
      <c r="A67" s="20"/>
      <c r="B67" s="126">
        <v>718</v>
      </c>
      <c r="C67" s="127">
        <v>7</v>
      </c>
      <c r="D67" s="74" t="s">
        <v>72</v>
      </c>
      <c r="E67" s="42">
        <v>254</v>
      </c>
      <c r="F67" s="42">
        <v>8</v>
      </c>
      <c r="G67" s="42">
        <v>0</v>
      </c>
      <c r="H67" s="42">
        <v>940</v>
      </c>
      <c r="I67" s="42">
        <v>940</v>
      </c>
      <c r="J67" s="36"/>
      <c r="K67" s="107">
        <v>149.11000000000001</v>
      </c>
      <c r="L67" s="110">
        <f t="shared" si="5"/>
        <v>158.62765957446808</v>
      </c>
      <c r="M67" s="38"/>
      <c r="N67" s="107">
        <v>50.22</v>
      </c>
      <c r="O67" s="37">
        <f t="shared" si="6"/>
        <v>53.425531914893618</v>
      </c>
      <c r="P67" s="49"/>
      <c r="Q67" s="107">
        <v>98.89</v>
      </c>
      <c r="R67" s="110">
        <f t="shared" si="7"/>
        <v>105.20212765957447</v>
      </c>
      <c r="S67" s="100">
        <v>4</v>
      </c>
      <c r="T67" s="90">
        <v>0.10314615690959776</v>
      </c>
      <c r="U67" s="90">
        <v>0</v>
      </c>
      <c r="V67" s="90">
        <v>0</v>
      </c>
      <c r="W67" s="90">
        <v>0.89685384309040228</v>
      </c>
      <c r="X67" s="90">
        <v>0</v>
      </c>
      <c r="Y67" s="90">
        <v>0</v>
      </c>
      <c r="Z67" s="33">
        <f t="shared" si="8"/>
        <v>0.33679833679833676</v>
      </c>
      <c r="AA67" s="90">
        <v>0</v>
      </c>
      <c r="AB67" s="90">
        <v>0</v>
      </c>
      <c r="AC67" s="90">
        <v>1</v>
      </c>
      <c r="AD67" s="40">
        <f t="shared" si="9"/>
        <v>0.66320166320166318</v>
      </c>
    </row>
    <row r="68" spans="1:30" s="21" customFormat="1" x14ac:dyDescent="0.25">
      <c r="A68" s="20"/>
      <c r="B68" s="126">
        <v>372</v>
      </c>
      <c r="C68" s="127">
        <v>8</v>
      </c>
      <c r="D68" s="74" t="s">
        <v>39</v>
      </c>
      <c r="E68" s="42">
        <v>1684</v>
      </c>
      <c r="F68" s="42">
        <v>0</v>
      </c>
      <c r="G68" s="42">
        <v>1157</v>
      </c>
      <c r="H68" s="42">
        <v>1066</v>
      </c>
      <c r="I68" s="42">
        <v>1548</v>
      </c>
      <c r="J68" s="43"/>
      <c r="K68" s="107">
        <v>659.38</v>
      </c>
      <c r="L68" s="110">
        <f t="shared" si="5"/>
        <v>425.9560723514212</v>
      </c>
      <c r="M68" s="109"/>
      <c r="N68" s="107">
        <v>220.52</v>
      </c>
      <c r="O68" s="37">
        <f t="shared" si="6"/>
        <v>142.45478036175712</v>
      </c>
      <c r="P68" s="47"/>
      <c r="Q68" s="107">
        <v>438.86</v>
      </c>
      <c r="R68" s="110">
        <f t="shared" si="7"/>
        <v>283.50129198966408</v>
      </c>
      <c r="S68" s="99">
        <v>3</v>
      </c>
      <c r="T68" s="90">
        <v>2.6618900779974603E-2</v>
      </c>
      <c r="U68" s="90">
        <v>0</v>
      </c>
      <c r="V68" s="90">
        <v>0.2217485942318157</v>
      </c>
      <c r="W68" s="90">
        <v>0.75163250498820966</v>
      </c>
      <c r="X68" s="90">
        <v>0</v>
      </c>
      <c r="Y68" s="90">
        <v>0</v>
      </c>
      <c r="Z68" s="33">
        <f t="shared" si="8"/>
        <v>0.33443537868907158</v>
      </c>
      <c r="AA68" s="90">
        <v>0</v>
      </c>
      <c r="AB68" s="90">
        <v>0</v>
      </c>
      <c r="AC68" s="90">
        <v>1</v>
      </c>
      <c r="AD68" s="40">
        <f t="shared" si="9"/>
        <v>0.66556462131092853</v>
      </c>
    </row>
    <row r="69" spans="1:30" s="21" customFormat="1" x14ac:dyDescent="0.25">
      <c r="A69" s="20"/>
      <c r="B69" s="126">
        <v>143</v>
      </c>
      <c r="C69" s="127">
        <v>4</v>
      </c>
      <c r="D69" s="74" t="s">
        <v>75</v>
      </c>
      <c r="E69" s="42">
        <v>18599</v>
      </c>
      <c r="F69" s="42">
        <v>4015</v>
      </c>
      <c r="G69" s="42">
        <v>100</v>
      </c>
      <c r="H69" s="42">
        <v>51553</v>
      </c>
      <c r="I69" s="42">
        <v>51595</v>
      </c>
      <c r="J69" s="45"/>
      <c r="K69" s="107">
        <v>19755.599999999999</v>
      </c>
      <c r="L69" s="110">
        <f t="shared" si="5"/>
        <v>382.89756759375911</v>
      </c>
      <c r="M69" s="111"/>
      <c r="N69" s="107">
        <v>6583.18</v>
      </c>
      <c r="O69" s="37">
        <f t="shared" si="6"/>
        <v>127.59337145072197</v>
      </c>
      <c r="P69" s="108"/>
      <c r="Q69" s="107">
        <v>13172.42</v>
      </c>
      <c r="R69" s="110">
        <f t="shared" si="7"/>
        <v>255.3041961430371</v>
      </c>
      <c r="S69" s="350"/>
      <c r="T69" s="90">
        <v>4.3149359428118324E-2</v>
      </c>
      <c r="U69" s="90">
        <v>3.0380454430837374E-2</v>
      </c>
      <c r="V69" s="90">
        <v>0.13124812020938209</v>
      </c>
      <c r="W69" s="90">
        <v>0.60382520301738674</v>
      </c>
      <c r="X69" s="90">
        <v>0.15907205939986449</v>
      </c>
      <c r="Y69" s="90">
        <v>3.2324803514410971E-2</v>
      </c>
      <c r="Z69" s="33">
        <f t="shared" si="8"/>
        <v>0.33323108384458083</v>
      </c>
      <c r="AA69" s="90">
        <v>0</v>
      </c>
      <c r="AB69" s="90">
        <v>8.5026137945798863E-4</v>
      </c>
      <c r="AC69" s="90">
        <v>0.99914973862054191</v>
      </c>
      <c r="AD69" s="40">
        <f t="shared" si="9"/>
        <v>0.66676891615541922</v>
      </c>
    </row>
    <row r="70" spans="1:30" s="21" customFormat="1" x14ac:dyDescent="0.25">
      <c r="A70" s="20"/>
      <c r="B70" s="126">
        <v>205</v>
      </c>
      <c r="C70" s="127">
        <v>7</v>
      </c>
      <c r="D70" s="74" t="s">
        <v>89</v>
      </c>
      <c r="E70" s="42">
        <v>7617</v>
      </c>
      <c r="F70" s="42">
        <v>51</v>
      </c>
      <c r="G70" s="42">
        <v>2745</v>
      </c>
      <c r="H70" s="42">
        <v>9050</v>
      </c>
      <c r="I70" s="42">
        <v>10194</v>
      </c>
      <c r="J70" s="44"/>
      <c r="K70" s="107">
        <v>3086.2</v>
      </c>
      <c r="L70" s="110">
        <f t="shared" si="5"/>
        <v>302.74671375318815</v>
      </c>
      <c r="M70" s="114"/>
      <c r="N70" s="107">
        <v>1028.3599999999999</v>
      </c>
      <c r="O70" s="37">
        <f t="shared" si="6"/>
        <v>100.8789484010202</v>
      </c>
      <c r="P70" s="114"/>
      <c r="Q70" s="107">
        <v>2057.84</v>
      </c>
      <c r="R70" s="110">
        <f t="shared" si="7"/>
        <v>201.86776535216796</v>
      </c>
      <c r="S70" s="99"/>
      <c r="T70" s="90">
        <v>4.8494690575284924E-2</v>
      </c>
      <c r="U70" s="90">
        <v>0</v>
      </c>
      <c r="V70" s="90">
        <v>6.7388852152942555E-3</v>
      </c>
      <c r="W70" s="90">
        <v>0.83024427243377807</v>
      </c>
      <c r="X70" s="90">
        <v>0.11452215177564277</v>
      </c>
      <c r="Y70" s="90">
        <v>0</v>
      </c>
      <c r="Z70" s="33">
        <f t="shared" si="8"/>
        <v>0.33321236472036808</v>
      </c>
      <c r="AA70" s="90">
        <v>0</v>
      </c>
      <c r="AB70" s="90">
        <v>8.5672355479531927E-3</v>
      </c>
      <c r="AC70" s="90">
        <v>0.99143276445204676</v>
      </c>
      <c r="AD70" s="40">
        <f t="shared" si="9"/>
        <v>0.66678763527963203</v>
      </c>
    </row>
    <row r="71" spans="1:30" s="21" customFormat="1" x14ac:dyDescent="0.25">
      <c r="A71" s="20"/>
      <c r="B71" s="126">
        <v>967</v>
      </c>
      <c r="C71" s="127">
        <v>7</v>
      </c>
      <c r="D71" s="74" t="s">
        <v>153</v>
      </c>
      <c r="E71" s="42">
        <v>1072</v>
      </c>
      <c r="F71" s="42">
        <v>12</v>
      </c>
      <c r="G71" s="42">
        <v>0</v>
      </c>
      <c r="H71" s="42">
        <v>2177</v>
      </c>
      <c r="I71" s="42">
        <v>2177</v>
      </c>
      <c r="J71" s="36"/>
      <c r="K71" s="107">
        <v>714.46720386784841</v>
      </c>
      <c r="L71" s="110">
        <f t="shared" ref="L71:L102" si="10">K71*1000/I71</f>
        <v>328.1888855617126</v>
      </c>
      <c r="M71" s="38"/>
      <c r="N71" s="107">
        <v>237.92576309427869</v>
      </c>
      <c r="O71" s="37">
        <f t="shared" ref="O71:O102" si="11">N71*1000/I71</f>
        <v>109.29065828859839</v>
      </c>
      <c r="P71" s="39">
        <v>6</v>
      </c>
      <c r="Q71" s="107">
        <v>476.54144077356966</v>
      </c>
      <c r="R71" s="110">
        <f t="shared" ref="R71:R102" si="12">Q71*1000/I71</f>
        <v>218.89822727311423</v>
      </c>
      <c r="S71" s="98"/>
      <c r="T71" s="90">
        <v>5.0435900021659145E-2</v>
      </c>
      <c r="U71" s="90">
        <v>0</v>
      </c>
      <c r="V71" s="90">
        <v>0</v>
      </c>
      <c r="W71" s="90">
        <v>0.9495640999783409</v>
      </c>
      <c r="X71" s="90">
        <v>0</v>
      </c>
      <c r="Y71" s="90">
        <v>0</v>
      </c>
      <c r="Z71" s="33">
        <f t="shared" ref="Z71:Z102" si="13">N71/K71</f>
        <v>0.33301145497825635</v>
      </c>
      <c r="AA71" s="90">
        <v>0</v>
      </c>
      <c r="AB71" s="90">
        <v>1.7962760984867453E-2</v>
      </c>
      <c r="AC71" s="90">
        <v>0.98203723901513251</v>
      </c>
      <c r="AD71" s="40">
        <f t="shared" ref="AD71:AD102" si="14">Q71/K71</f>
        <v>0.66698854502174354</v>
      </c>
    </row>
    <row r="72" spans="1:30" s="21" customFormat="1" x14ac:dyDescent="0.25">
      <c r="A72" s="20"/>
      <c r="B72" s="126">
        <v>909</v>
      </c>
      <c r="C72" s="127">
        <v>5</v>
      </c>
      <c r="D72" s="74" t="s">
        <v>95</v>
      </c>
      <c r="E72" s="42">
        <v>2509</v>
      </c>
      <c r="F72" s="42">
        <v>1878</v>
      </c>
      <c r="G72" s="42">
        <v>0</v>
      </c>
      <c r="H72" s="42">
        <v>8780</v>
      </c>
      <c r="I72" s="42">
        <v>8780</v>
      </c>
      <c r="J72" s="36"/>
      <c r="K72" s="107">
        <v>3574.94</v>
      </c>
      <c r="L72" s="110">
        <f t="shared" si="10"/>
        <v>407.16856492027335</v>
      </c>
      <c r="M72" s="38"/>
      <c r="N72" s="107">
        <v>1167.54</v>
      </c>
      <c r="O72" s="37">
        <f t="shared" si="11"/>
        <v>132.9772209567198</v>
      </c>
      <c r="P72" s="38"/>
      <c r="Q72" s="107">
        <v>2407.4</v>
      </c>
      <c r="R72" s="110">
        <f t="shared" si="12"/>
        <v>274.19134396355355</v>
      </c>
      <c r="S72" s="99"/>
      <c r="T72" s="90">
        <v>4.1437552460729402E-2</v>
      </c>
      <c r="U72" s="90">
        <v>0</v>
      </c>
      <c r="V72" s="90">
        <v>0.15912088665056445</v>
      </c>
      <c r="W72" s="90">
        <v>0.50073659146581706</v>
      </c>
      <c r="X72" s="90">
        <v>0.28507802730527432</v>
      </c>
      <c r="Y72" s="90">
        <v>1.3626942117614815E-2</v>
      </c>
      <c r="Z72" s="33">
        <f t="shared" si="13"/>
        <v>0.32659009661700616</v>
      </c>
      <c r="AA72" s="90">
        <v>0</v>
      </c>
      <c r="AB72" s="90">
        <v>0</v>
      </c>
      <c r="AC72" s="90">
        <v>1</v>
      </c>
      <c r="AD72" s="40">
        <f t="shared" si="14"/>
        <v>0.67340990338299389</v>
      </c>
    </row>
    <row r="73" spans="1:30" s="21" customFormat="1" x14ac:dyDescent="0.25">
      <c r="A73" s="20"/>
      <c r="B73" s="126">
        <v>786</v>
      </c>
      <c r="C73" s="127">
        <v>7</v>
      </c>
      <c r="D73" s="74" t="s">
        <v>56</v>
      </c>
      <c r="E73" s="42">
        <v>18370</v>
      </c>
      <c r="F73" s="42">
        <v>1309</v>
      </c>
      <c r="G73" s="42">
        <v>2104</v>
      </c>
      <c r="H73" s="42">
        <v>45608</v>
      </c>
      <c r="I73" s="42">
        <v>46485</v>
      </c>
      <c r="J73" s="44"/>
      <c r="K73" s="107">
        <v>18224.04</v>
      </c>
      <c r="L73" s="110">
        <f t="shared" si="10"/>
        <v>392.04130364633755</v>
      </c>
      <c r="M73" s="111"/>
      <c r="N73" s="107">
        <v>5762.05</v>
      </c>
      <c r="O73" s="37">
        <f t="shared" si="11"/>
        <v>123.95503925997633</v>
      </c>
      <c r="P73" s="109"/>
      <c r="Q73" s="107">
        <v>12461.99</v>
      </c>
      <c r="R73" s="110">
        <f t="shared" si="12"/>
        <v>268.08626438636117</v>
      </c>
      <c r="S73" s="99"/>
      <c r="T73" s="90">
        <v>4.3612950252080424E-2</v>
      </c>
      <c r="U73" s="90">
        <v>0</v>
      </c>
      <c r="V73" s="90">
        <v>0.13216650324103399</v>
      </c>
      <c r="W73" s="90">
        <v>0.72791627979625306</v>
      </c>
      <c r="X73" s="90">
        <v>8.5167605279371061E-2</v>
      </c>
      <c r="Y73" s="90">
        <v>1.1136661431261444E-2</v>
      </c>
      <c r="Z73" s="33">
        <f t="shared" si="13"/>
        <v>0.31617852024029797</v>
      </c>
      <c r="AA73" s="90">
        <v>0</v>
      </c>
      <c r="AB73" s="90">
        <v>2.1585637606834864E-4</v>
      </c>
      <c r="AC73" s="90">
        <v>0.99978414362393164</v>
      </c>
      <c r="AD73" s="40">
        <f t="shared" si="14"/>
        <v>0.68382147975970198</v>
      </c>
    </row>
    <row r="74" spans="1:30" s="21" customFormat="1" x14ac:dyDescent="0.25">
      <c r="A74" s="20"/>
      <c r="B74" s="126">
        <v>757</v>
      </c>
      <c r="C74" s="127">
        <v>7</v>
      </c>
      <c r="D74" s="74" t="s">
        <v>44</v>
      </c>
      <c r="E74" s="42">
        <v>3471</v>
      </c>
      <c r="F74" s="42">
        <v>194</v>
      </c>
      <c r="G74" s="42">
        <v>510</v>
      </c>
      <c r="H74" s="42">
        <v>7773</v>
      </c>
      <c r="I74" s="42">
        <v>7986</v>
      </c>
      <c r="J74" s="36"/>
      <c r="K74" s="107">
        <v>3392</v>
      </c>
      <c r="L74" s="110">
        <f t="shared" si="10"/>
        <v>424.74330077635864</v>
      </c>
      <c r="M74" s="41"/>
      <c r="N74" s="107">
        <v>1056.3399999999999</v>
      </c>
      <c r="O74" s="37">
        <f t="shared" si="11"/>
        <v>132.27397946406211</v>
      </c>
      <c r="P74" s="47"/>
      <c r="Q74" s="107">
        <v>2335.66</v>
      </c>
      <c r="R74" s="110">
        <f t="shared" si="12"/>
        <v>292.46932131229653</v>
      </c>
      <c r="S74" s="99"/>
      <c r="T74" s="90">
        <v>4.0545657648105728E-2</v>
      </c>
      <c r="U74" s="90">
        <v>1.4199973493382813E-2</v>
      </c>
      <c r="V74" s="90">
        <v>0.27774201488157224</v>
      </c>
      <c r="W74" s="90">
        <v>0.60921672946210503</v>
      </c>
      <c r="X74" s="90">
        <v>4.7901243917678027E-2</v>
      </c>
      <c r="Y74" s="90">
        <v>1.039438059715622E-2</v>
      </c>
      <c r="Z74" s="33">
        <f t="shared" si="13"/>
        <v>0.31142099056603773</v>
      </c>
      <c r="AA74" s="90">
        <v>0</v>
      </c>
      <c r="AB74" s="90">
        <v>1.1388643895087472E-3</v>
      </c>
      <c r="AC74" s="90">
        <v>0.99886113561049128</v>
      </c>
      <c r="AD74" s="40">
        <f t="shared" si="14"/>
        <v>0.68857900943396222</v>
      </c>
    </row>
    <row r="75" spans="1:30" s="21" customFormat="1" x14ac:dyDescent="0.25">
      <c r="A75" s="20"/>
      <c r="B75" s="126">
        <v>709</v>
      </c>
      <c r="C75" s="127">
        <v>8</v>
      </c>
      <c r="D75" s="74" t="s">
        <v>150</v>
      </c>
      <c r="E75" s="42">
        <v>730</v>
      </c>
      <c r="F75" s="42">
        <v>0</v>
      </c>
      <c r="G75" s="42">
        <v>0</v>
      </c>
      <c r="H75" s="42">
        <v>1013</v>
      </c>
      <c r="I75" s="42">
        <v>1013</v>
      </c>
      <c r="J75" s="44"/>
      <c r="K75" s="107">
        <v>414.71</v>
      </c>
      <c r="L75" s="110">
        <f t="shared" si="10"/>
        <v>409.38795656465942</v>
      </c>
      <c r="M75" s="111"/>
      <c r="N75" s="107">
        <v>128.56</v>
      </c>
      <c r="O75" s="37">
        <f t="shared" si="11"/>
        <v>126.9101678183613</v>
      </c>
      <c r="P75" s="47"/>
      <c r="Q75" s="107">
        <v>286.14999999999998</v>
      </c>
      <c r="R75" s="110">
        <f t="shared" si="12"/>
        <v>282.47778874629813</v>
      </c>
      <c r="S75" s="99">
        <v>2</v>
      </c>
      <c r="T75" s="90">
        <v>4.3403858120721839E-2</v>
      </c>
      <c r="U75" s="90">
        <v>0</v>
      </c>
      <c r="V75" s="90">
        <v>0</v>
      </c>
      <c r="W75" s="90">
        <v>0.69212818917237084</v>
      </c>
      <c r="X75" s="90">
        <v>0.26446795270690726</v>
      </c>
      <c r="Y75" s="90">
        <v>0</v>
      </c>
      <c r="Z75" s="33">
        <f t="shared" si="13"/>
        <v>0.30999975886764247</v>
      </c>
      <c r="AA75" s="90">
        <v>0</v>
      </c>
      <c r="AB75" s="90">
        <v>6.9893412545867558E-3</v>
      </c>
      <c r="AC75" s="90">
        <v>0.99301065874541328</v>
      </c>
      <c r="AD75" s="40">
        <f t="shared" si="14"/>
        <v>0.69000024113235758</v>
      </c>
    </row>
    <row r="76" spans="1:30" s="21" customFormat="1" x14ac:dyDescent="0.25">
      <c r="A76" s="20"/>
      <c r="B76" s="126">
        <v>214</v>
      </c>
      <c r="C76" s="127">
        <v>5</v>
      </c>
      <c r="D76" s="74" t="s">
        <v>42</v>
      </c>
      <c r="E76" s="42">
        <v>17593</v>
      </c>
      <c r="F76" s="42">
        <v>4423</v>
      </c>
      <c r="G76" s="42">
        <v>0</v>
      </c>
      <c r="H76" s="42">
        <v>46589</v>
      </c>
      <c r="I76" s="42">
        <v>46589</v>
      </c>
      <c r="J76" s="53"/>
      <c r="K76" s="107">
        <v>21052.959999999999</v>
      </c>
      <c r="L76" s="110">
        <f t="shared" si="10"/>
        <v>451.88692609843525</v>
      </c>
      <c r="M76" s="112"/>
      <c r="N76" s="107">
        <v>6314.28</v>
      </c>
      <c r="O76" s="37">
        <f t="shared" si="11"/>
        <v>135.5315632445427</v>
      </c>
      <c r="P76" s="47"/>
      <c r="Q76" s="107">
        <v>14738.68</v>
      </c>
      <c r="R76" s="110">
        <f t="shared" si="12"/>
        <v>316.35536285389253</v>
      </c>
      <c r="S76" s="99">
        <v>1</v>
      </c>
      <c r="T76" s="90">
        <v>4.0655466656530907E-2</v>
      </c>
      <c r="U76" s="90">
        <v>4.7511355213896121E-2</v>
      </c>
      <c r="V76" s="90">
        <v>0.12341708001545702</v>
      </c>
      <c r="W76" s="90">
        <v>0.61020892326599396</v>
      </c>
      <c r="X76" s="90">
        <v>0.16757413355125209</v>
      </c>
      <c r="Y76" s="90">
        <v>1.0633041296869953E-2</v>
      </c>
      <c r="Z76" s="33">
        <f t="shared" si="13"/>
        <v>0.29992362119150939</v>
      </c>
      <c r="AA76" s="90">
        <v>0</v>
      </c>
      <c r="AB76" s="90">
        <v>4.1387695505974755E-5</v>
      </c>
      <c r="AC76" s="90">
        <v>0.99995861230449401</v>
      </c>
      <c r="AD76" s="40">
        <f t="shared" si="14"/>
        <v>0.70007637880849061</v>
      </c>
    </row>
    <row r="77" spans="1:30" s="21" customFormat="1" x14ac:dyDescent="0.25">
      <c r="A77" s="20"/>
      <c r="B77" s="126">
        <v>623</v>
      </c>
      <c r="C77" s="127">
        <v>6</v>
      </c>
      <c r="D77" s="74" t="s">
        <v>48</v>
      </c>
      <c r="E77" s="42">
        <v>2312</v>
      </c>
      <c r="F77" s="42">
        <v>39</v>
      </c>
      <c r="G77" s="42">
        <v>0</v>
      </c>
      <c r="H77" s="42">
        <v>4996</v>
      </c>
      <c r="I77" s="42">
        <v>4996</v>
      </c>
      <c r="J77" s="43"/>
      <c r="K77" s="107">
        <v>2342.4299999999998</v>
      </c>
      <c r="L77" s="110">
        <f t="shared" si="10"/>
        <v>468.86108887109685</v>
      </c>
      <c r="M77" s="112"/>
      <c r="N77" s="107">
        <v>696.38</v>
      </c>
      <c r="O77" s="37">
        <f t="shared" si="11"/>
        <v>139.38751000800642</v>
      </c>
      <c r="P77" s="47"/>
      <c r="Q77" s="107">
        <v>1646.0500000000002</v>
      </c>
      <c r="R77" s="110">
        <f t="shared" si="12"/>
        <v>329.47357886309049</v>
      </c>
      <c r="S77" s="99"/>
      <c r="T77" s="90">
        <v>3.9533013584537181E-2</v>
      </c>
      <c r="U77" s="90">
        <v>0</v>
      </c>
      <c r="V77" s="90">
        <v>0.54154341020707086</v>
      </c>
      <c r="W77" s="90">
        <v>0.37913208305810042</v>
      </c>
      <c r="X77" s="90">
        <v>3.9791493150291506E-2</v>
      </c>
      <c r="Y77" s="90">
        <v>0</v>
      </c>
      <c r="Z77" s="33">
        <f t="shared" si="13"/>
        <v>0.2972895668173649</v>
      </c>
      <c r="AA77" s="90">
        <v>0</v>
      </c>
      <c r="AB77" s="90">
        <v>9.3435800856596085E-3</v>
      </c>
      <c r="AC77" s="90">
        <v>0.99065641991434028</v>
      </c>
      <c r="AD77" s="40">
        <f t="shared" si="14"/>
        <v>0.70271043318263526</v>
      </c>
    </row>
    <row r="78" spans="1:30" s="21" customFormat="1" x14ac:dyDescent="0.25">
      <c r="A78" s="20"/>
      <c r="B78" s="126">
        <v>556</v>
      </c>
      <c r="C78" s="127">
        <v>7</v>
      </c>
      <c r="D78" s="74" t="s">
        <v>69</v>
      </c>
      <c r="E78" s="42">
        <v>3162</v>
      </c>
      <c r="F78" s="42">
        <v>30</v>
      </c>
      <c r="G78" s="42">
        <v>220</v>
      </c>
      <c r="H78" s="42">
        <v>7707</v>
      </c>
      <c r="I78" s="42">
        <v>7799</v>
      </c>
      <c r="J78" s="36"/>
      <c r="K78" s="107">
        <v>3205.92</v>
      </c>
      <c r="L78" s="110">
        <f t="shared" si="10"/>
        <v>411.06808565200669</v>
      </c>
      <c r="M78" s="38"/>
      <c r="N78" s="107">
        <v>952</v>
      </c>
      <c r="O78" s="37">
        <f t="shared" si="11"/>
        <v>122.06693165790486</v>
      </c>
      <c r="P78" s="108"/>
      <c r="Q78" s="107">
        <v>2253.92</v>
      </c>
      <c r="R78" s="110">
        <f t="shared" si="12"/>
        <v>289.0011539941018</v>
      </c>
      <c r="S78" s="350"/>
      <c r="T78" s="90">
        <v>4.4611344537815123E-2</v>
      </c>
      <c r="U78" s="90">
        <v>0</v>
      </c>
      <c r="V78" s="90">
        <v>6.4926470588235294E-2</v>
      </c>
      <c r="W78" s="90">
        <v>0.63867647058823529</v>
      </c>
      <c r="X78" s="90">
        <v>0.25178571428571428</v>
      </c>
      <c r="Y78" s="90">
        <v>0</v>
      </c>
      <c r="Z78" s="33">
        <f t="shared" si="13"/>
        <v>0.29695064131356991</v>
      </c>
      <c r="AA78" s="90">
        <v>0</v>
      </c>
      <c r="AB78" s="90">
        <v>0</v>
      </c>
      <c r="AC78" s="90">
        <v>1</v>
      </c>
      <c r="AD78" s="40">
        <f t="shared" si="14"/>
        <v>0.70304935868643015</v>
      </c>
    </row>
    <row r="79" spans="1:30" s="21" customFormat="1" x14ac:dyDescent="0.25">
      <c r="A79" s="20"/>
      <c r="B79" s="126">
        <v>296</v>
      </c>
      <c r="C79" s="127">
        <v>7</v>
      </c>
      <c r="D79" s="74" t="s">
        <v>96</v>
      </c>
      <c r="E79" s="42">
        <v>10098</v>
      </c>
      <c r="F79" s="42">
        <v>238</v>
      </c>
      <c r="G79" s="42">
        <v>3033</v>
      </c>
      <c r="H79" s="42">
        <v>18646</v>
      </c>
      <c r="I79" s="42">
        <v>19910</v>
      </c>
      <c r="J79" s="44"/>
      <c r="K79" s="107">
        <v>6339.68</v>
      </c>
      <c r="L79" s="110">
        <f t="shared" si="10"/>
        <v>318.41687594173783</v>
      </c>
      <c r="M79" s="111"/>
      <c r="N79" s="107">
        <v>1878.95</v>
      </c>
      <c r="O79" s="37">
        <f t="shared" si="11"/>
        <v>94.372174786539432</v>
      </c>
      <c r="P79" s="47"/>
      <c r="Q79" s="107">
        <v>4460.7300000000005</v>
      </c>
      <c r="R79" s="110">
        <f t="shared" si="12"/>
        <v>224.04470115519845</v>
      </c>
      <c r="S79" s="99"/>
      <c r="T79" s="90">
        <v>5.4679475238830197E-2</v>
      </c>
      <c r="U79" s="90">
        <v>0</v>
      </c>
      <c r="V79" s="90">
        <v>1.196412890178025E-2</v>
      </c>
      <c r="W79" s="90">
        <v>0.80539130897575772</v>
      </c>
      <c r="X79" s="90">
        <v>9.3653370233375027E-2</v>
      </c>
      <c r="Y79" s="90">
        <v>3.4311716650256792E-2</v>
      </c>
      <c r="Z79" s="33">
        <f t="shared" si="13"/>
        <v>0.29637931252050576</v>
      </c>
      <c r="AA79" s="90">
        <v>0</v>
      </c>
      <c r="AB79" s="90">
        <v>6.1940534396836382E-3</v>
      </c>
      <c r="AC79" s="90">
        <v>0.99380594656031629</v>
      </c>
      <c r="AD79" s="40">
        <f t="shared" si="14"/>
        <v>0.70362068747949424</v>
      </c>
    </row>
    <row r="80" spans="1:30" s="21" customFormat="1" x14ac:dyDescent="0.25">
      <c r="A80" s="20"/>
      <c r="B80" s="126">
        <v>413</v>
      </c>
      <c r="C80" s="127">
        <v>8</v>
      </c>
      <c r="D80" s="74" t="s">
        <v>68</v>
      </c>
      <c r="E80" s="42">
        <v>1544</v>
      </c>
      <c r="F80" s="42">
        <v>0</v>
      </c>
      <c r="G80" s="42">
        <v>1015</v>
      </c>
      <c r="H80" s="42">
        <v>1054</v>
      </c>
      <c r="I80" s="42">
        <v>1477</v>
      </c>
      <c r="J80" s="44"/>
      <c r="K80" s="107">
        <v>853.69</v>
      </c>
      <c r="L80" s="110">
        <f t="shared" si="10"/>
        <v>577.98916723087336</v>
      </c>
      <c r="M80" s="109"/>
      <c r="N80" s="107">
        <v>251.84</v>
      </c>
      <c r="O80" s="37">
        <f t="shared" si="11"/>
        <v>170.50778605280976</v>
      </c>
      <c r="P80" s="47"/>
      <c r="Q80" s="107">
        <v>601.85</v>
      </c>
      <c r="R80" s="110">
        <f t="shared" si="12"/>
        <v>407.48138117806366</v>
      </c>
      <c r="S80" s="99"/>
      <c r="T80" s="90">
        <v>2.3070203303684877E-2</v>
      </c>
      <c r="U80" s="90">
        <v>1.1912325285895807E-2</v>
      </c>
      <c r="V80" s="90">
        <v>0.13103557814485386</v>
      </c>
      <c r="W80" s="90">
        <v>0.66423125794155014</v>
      </c>
      <c r="X80" s="90">
        <v>0.16875794155019058</v>
      </c>
      <c r="Y80" s="90">
        <v>9.9269377382465063E-4</v>
      </c>
      <c r="Z80" s="33">
        <f t="shared" si="13"/>
        <v>0.29500169850882635</v>
      </c>
      <c r="AA80" s="90">
        <v>0</v>
      </c>
      <c r="AB80" s="90">
        <v>1.2461576804851707E-3</v>
      </c>
      <c r="AC80" s="90">
        <v>0.99875384231951481</v>
      </c>
      <c r="AD80" s="40">
        <f t="shared" si="14"/>
        <v>0.7049983014911736</v>
      </c>
    </row>
    <row r="81" spans="1:30" s="21" customFormat="1" x14ac:dyDescent="0.25">
      <c r="A81" s="20"/>
      <c r="B81" s="126">
        <v>524</v>
      </c>
      <c r="C81" s="127">
        <v>5</v>
      </c>
      <c r="D81" s="74" t="s">
        <v>129</v>
      </c>
      <c r="E81" s="42">
        <v>3678</v>
      </c>
      <c r="F81" s="42">
        <v>426</v>
      </c>
      <c r="G81" s="42">
        <v>127</v>
      </c>
      <c r="H81" s="42">
        <v>8795</v>
      </c>
      <c r="I81" s="42">
        <v>8848</v>
      </c>
      <c r="J81" s="36"/>
      <c r="K81" s="107">
        <v>3659.14</v>
      </c>
      <c r="L81" s="110">
        <f t="shared" si="10"/>
        <v>413.55560578661846</v>
      </c>
      <c r="M81" s="38"/>
      <c r="N81" s="107">
        <v>1063.1300000000001</v>
      </c>
      <c r="O81" s="37">
        <f t="shared" si="11"/>
        <v>120.15483725135624</v>
      </c>
      <c r="P81" s="108"/>
      <c r="Q81" s="107">
        <v>2596.0099999999998</v>
      </c>
      <c r="R81" s="110">
        <f t="shared" si="12"/>
        <v>293.40076853526216</v>
      </c>
      <c r="S81" s="100">
        <v>1</v>
      </c>
      <c r="T81" s="90">
        <v>4.558238409225588E-2</v>
      </c>
      <c r="U81" s="90">
        <v>0</v>
      </c>
      <c r="V81" s="90">
        <v>0.18510436164909275</v>
      </c>
      <c r="W81" s="90">
        <v>0.65097401070424121</v>
      </c>
      <c r="X81" s="90">
        <v>0.11833924355441008</v>
      </c>
      <c r="Y81" s="90">
        <v>0</v>
      </c>
      <c r="Z81" s="33">
        <f t="shared" si="13"/>
        <v>0.29054094677984449</v>
      </c>
      <c r="AA81" s="90">
        <v>0</v>
      </c>
      <c r="AB81" s="90">
        <v>4.0754850713209893E-3</v>
      </c>
      <c r="AC81" s="90">
        <v>0.99592451492867906</v>
      </c>
      <c r="AD81" s="40">
        <f t="shared" si="14"/>
        <v>0.70945905322015557</v>
      </c>
    </row>
    <row r="82" spans="1:30" s="21" customFormat="1" x14ac:dyDescent="0.25">
      <c r="A82" s="20"/>
      <c r="B82" s="126">
        <v>55</v>
      </c>
      <c r="C82" s="127">
        <v>3</v>
      </c>
      <c r="D82" s="74" t="s">
        <v>91</v>
      </c>
      <c r="E82" s="42">
        <v>26251</v>
      </c>
      <c r="F82" s="42">
        <v>6266</v>
      </c>
      <c r="G82" s="42">
        <v>114</v>
      </c>
      <c r="H82" s="42">
        <v>75140</v>
      </c>
      <c r="I82" s="42">
        <v>75188</v>
      </c>
      <c r="J82" s="45"/>
      <c r="K82" s="107">
        <v>32553.283600957311</v>
      </c>
      <c r="L82" s="110">
        <f t="shared" si="10"/>
        <v>432.95849870933279</v>
      </c>
      <c r="M82" s="111"/>
      <c r="N82" s="107">
        <v>9195.3688807658473</v>
      </c>
      <c r="O82" s="37">
        <f t="shared" si="11"/>
        <v>122.29835719484289</v>
      </c>
      <c r="P82" s="47">
        <v>6</v>
      </c>
      <c r="Q82" s="107">
        <v>23357.91472019146</v>
      </c>
      <c r="R82" s="110">
        <f t="shared" si="12"/>
        <v>310.66014151448979</v>
      </c>
      <c r="S82" s="99"/>
      <c r="T82" s="90">
        <v>4.5024838630021095E-2</v>
      </c>
      <c r="U82" s="90">
        <v>1.1619979729524549E-2</v>
      </c>
      <c r="V82" s="90">
        <v>0.13853060345023446</v>
      </c>
      <c r="W82" s="90">
        <v>0.67023291405494445</v>
      </c>
      <c r="X82" s="90">
        <v>0.13459166413527537</v>
      </c>
      <c r="Y82" s="90">
        <v>0</v>
      </c>
      <c r="Z82" s="33">
        <f t="shared" si="13"/>
        <v>0.28247131667219694</v>
      </c>
      <c r="AA82" s="90">
        <v>0</v>
      </c>
      <c r="AB82" s="90">
        <v>9.1125429024708458E-3</v>
      </c>
      <c r="AC82" s="90">
        <v>0.99088745709752923</v>
      </c>
      <c r="AD82" s="40">
        <f t="shared" si="14"/>
        <v>0.71752868332780295</v>
      </c>
    </row>
    <row r="83" spans="1:30" s="21" customFormat="1" x14ac:dyDescent="0.25">
      <c r="A83" s="20"/>
      <c r="B83" s="85">
        <v>552</v>
      </c>
      <c r="C83" s="105">
        <v>9</v>
      </c>
      <c r="D83" s="74" t="s">
        <v>62</v>
      </c>
      <c r="E83" s="42">
        <v>1661</v>
      </c>
      <c r="F83" s="42">
        <v>28</v>
      </c>
      <c r="G83" s="42">
        <v>626</v>
      </c>
      <c r="H83" s="42">
        <v>2420</v>
      </c>
      <c r="I83" s="42">
        <v>2681</v>
      </c>
      <c r="J83" s="36"/>
      <c r="K83" s="107">
        <v>1025.95</v>
      </c>
      <c r="L83" s="110">
        <f t="shared" si="10"/>
        <v>382.67437523312196</v>
      </c>
      <c r="M83" s="38"/>
      <c r="N83" s="107">
        <v>286.39</v>
      </c>
      <c r="O83" s="37">
        <f t="shared" si="11"/>
        <v>106.82208131294293</v>
      </c>
      <c r="P83" s="38"/>
      <c r="Q83" s="107">
        <v>739.56000000000006</v>
      </c>
      <c r="R83" s="110">
        <f t="shared" si="12"/>
        <v>275.85229392017908</v>
      </c>
      <c r="S83" s="98">
        <v>2</v>
      </c>
      <c r="T83" s="90">
        <v>4.6544921261217224E-2</v>
      </c>
      <c r="U83" s="90">
        <v>1.7458710150494083E-3</v>
      </c>
      <c r="V83" s="90">
        <v>4.6090994797304372E-2</v>
      </c>
      <c r="W83" s="90">
        <v>0.83763399560040508</v>
      </c>
      <c r="X83" s="90">
        <v>5.1782534306365445E-2</v>
      </c>
      <c r="Y83" s="90">
        <v>1.6201683019658509E-2</v>
      </c>
      <c r="Z83" s="33">
        <f t="shared" si="13"/>
        <v>0.27914615722013741</v>
      </c>
      <c r="AA83" s="90">
        <v>0</v>
      </c>
      <c r="AB83" s="90">
        <v>4.5973281410568447E-4</v>
      </c>
      <c r="AC83" s="90">
        <v>0.99954026718589428</v>
      </c>
      <c r="AD83" s="40">
        <f t="shared" si="14"/>
        <v>0.72085384277986264</v>
      </c>
    </row>
    <row r="84" spans="1:30" s="21" customFormat="1" x14ac:dyDescent="0.25">
      <c r="A84" s="20"/>
      <c r="B84" s="126">
        <v>712</v>
      </c>
      <c r="C84" s="127">
        <v>7</v>
      </c>
      <c r="D84" s="74" t="s">
        <v>31</v>
      </c>
      <c r="E84" s="42">
        <v>3179</v>
      </c>
      <c r="F84" s="42">
        <v>0</v>
      </c>
      <c r="G84" s="42">
        <v>258</v>
      </c>
      <c r="H84" s="42">
        <v>6645</v>
      </c>
      <c r="I84" s="42">
        <v>6753</v>
      </c>
      <c r="J84" s="46"/>
      <c r="K84" s="107">
        <v>2711.47</v>
      </c>
      <c r="L84" s="110">
        <f t="shared" si="10"/>
        <v>401.52080556789576</v>
      </c>
      <c r="M84" s="38"/>
      <c r="N84" s="107">
        <v>748.26</v>
      </c>
      <c r="O84" s="37">
        <f t="shared" si="11"/>
        <v>110.80408707241226</v>
      </c>
      <c r="P84" s="38"/>
      <c r="Q84" s="107">
        <v>1963.2099999999998</v>
      </c>
      <c r="R84" s="110">
        <f t="shared" si="12"/>
        <v>290.71671849548346</v>
      </c>
      <c r="S84" s="98"/>
      <c r="T84" s="90">
        <v>4.8926843610509717E-2</v>
      </c>
      <c r="U84" s="90">
        <v>0</v>
      </c>
      <c r="V84" s="90">
        <v>8.5799053804827205E-2</v>
      </c>
      <c r="W84" s="90">
        <v>0.85268489562451555</v>
      </c>
      <c r="X84" s="90">
        <v>0</v>
      </c>
      <c r="Y84" s="90">
        <v>1.2589206960147542E-2</v>
      </c>
      <c r="Z84" s="33">
        <f t="shared" si="13"/>
        <v>0.27596101007940343</v>
      </c>
      <c r="AA84" s="90">
        <v>0</v>
      </c>
      <c r="AB84" s="90">
        <v>1.1970191675877773E-3</v>
      </c>
      <c r="AC84" s="90">
        <v>0.99880298083241226</v>
      </c>
      <c r="AD84" s="40">
        <f t="shared" si="14"/>
        <v>0.72403898992059657</v>
      </c>
    </row>
    <row r="85" spans="1:30" s="21" customFormat="1" x14ac:dyDescent="0.25">
      <c r="A85" s="20"/>
      <c r="B85" s="126">
        <v>301</v>
      </c>
      <c r="C85" s="127">
        <v>7</v>
      </c>
      <c r="D85" s="74" t="s">
        <v>98</v>
      </c>
      <c r="E85" s="42">
        <v>5327</v>
      </c>
      <c r="F85" s="42">
        <v>136</v>
      </c>
      <c r="G85" s="42">
        <v>20</v>
      </c>
      <c r="H85" s="42">
        <v>13110</v>
      </c>
      <c r="I85" s="42">
        <v>13118</v>
      </c>
      <c r="J85" s="36"/>
      <c r="K85" s="107">
        <v>4130.2700000000004</v>
      </c>
      <c r="L85" s="110">
        <f t="shared" si="10"/>
        <v>314.85516084769023</v>
      </c>
      <c r="M85" s="38"/>
      <c r="N85" s="107">
        <v>1115.4000000000001</v>
      </c>
      <c r="O85" s="37">
        <f t="shared" si="11"/>
        <v>85.028205519134019</v>
      </c>
      <c r="P85" s="47"/>
      <c r="Q85" s="107">
        <v>3014.87</v>
      </c>
      <c r="R85" s="110">
        <f t="shared" si="12"/>
        <v>229.82695532855618</v>
      </c>
      <c r="S85" s="99"/>
      <c r="T85" s="90">
        <v>6.4766003227541682E-2</v>
      </c>
      <c r="U85" s="90">
        <v>0</v>
      </c>
      <c r="V85" s="90">
        <v>2.9935449166218396E-2</v>
      </c>
      <c r="W85" s="90">
        <v>0.73920566612874294</v>
      </c>
      <c r="X85" s="90">
        <v>0.16609288147749685</v>
      </c>
      <c r="Y85" s="90">
        <v>0</v>
      </c>
      <c r="Z85" s="33">
        <f t="shared" si="13"/>
        <v>0.27005498429884728</v>
      </c>
      <c r="AA85" s="90">
        <v>0</v>
      </c>
      <c r="AB85" s="90">
        <v>0</v>
      </c>
      <c r="AC85" s="90">
        <v>1</v>
      </c>
      <c r="AD85" s="40">
        <f t="shared" si="14"/>
        <v>0.72994501570115256</v>
      </c>
    </row>
    <row r="86" spans="1:30" s="21" customFormat="1" x14ac:dyDescent="0.25">
      <c r="A86" s="20"/>
      <c r="B86" s="85">
        <v>416</v>
      </c>
      <c r="C86" s="105">
        <v>9</v>
      </c>
      <c r="D86" s="74" t="s">
        <v>37</v>
      </c>
      <c r="E86" s="42">
        <v>1159</v>
      </c>
      <c r="F86" s="42">
        <v>21</v>
      </c>
      <c r="G86" s="42">
        <v>406</v>
      </c>
      <c r="H86" s="42">
        <v>1403</v>
      </c>
      <c r="I86" s="42">
        <v>1572</v>
      </c>
      <c r="J86" s="44"/>
      <c r="K86" s="107">
        <v>595.27</v>
      </c>
      <c r="L86" s="110">
        <f t="shared" si="10"/>
        <v>378.67048346055981</v>
      </c>
      <c r="M86" s="114"/>
      <c r="N86" s="107">
        <v>156.53</v>
      </c>
      <c r="O86" s="37">
        <f t="shared" si="11"/>
        <v>99.573791348600508</v>
      </c>
      <c r="P86" s="115"/>
      <c r="Q86" s="107">
        <v>438.74</v>
      </c>
      <c r="R86" s="110">
        <f t="shared" si="12"/>
        <v>279.09669211195927</v>
      </c>
      <c r="S86" s="100"/>
      <c r="T86" s="90">
        <v>4.9383504759471029E-2</v>
      </c>
      <c r="U86" s="90">
        <v>0</v>
      </c>
      <c r="V86" s="90">
        <v>6.3885517153261351E-2</v>
      </c>
      <c r="W86" s="90">
        <v>0.88673097808726764</v>
      </c>
      <c r="X86" s="90">
        <v>0</v>
      </c>
      <c r="Y86" s="90">
        <v>0</v>
      </c>
      <c r="Z86" s="33">
        <f t="shared" si="13"/>
        <v>0.26295630554202298</v>
      </c>
      <c r="AA86" s="90">
        <v>0</v>
      </c>
      <c r="AB86" s="90">
        <v>2.8034827004604092E-3</v>
      </c>
      <c r="AC86" s="90">
        <v>0.99719651729953951</v>
      </c>
      <c r="AD86" s="40">
        <f t="shared" si="14"/>
        <v>0.73704369445797713</v>
      </c>
    </row>
    <row r="87" spans="1:30" s="21" customFormat="1" x14ac:dyDescent="0.25">
      <c r="A87" s="20"/>
      <c r="B87" s="126">
        <v>797</v>
      </c>
      <c r="C87" s="127">
        <v>8</v>
      </c>
      <c r="D87" s="74" t="s">
        <v>152</v>
      </c>
      <c r="E87" s="42">
        <v>445</v>
      </c>
      <c r="F87" s="42">
        <v>0</v>
      </c>
      <c r="G87" s="42">
        <v>221</v>
      </c>
      <c r="H87" s="42">
        <v>478</v>
      </c>
      <c r="I87" s="42">
        <v>570</v>
      </c>
      <c r="J87" s="36"/>
      <c r="K87" s="107">
        <v>214.26193601895733</v>
      </c>
      <c r="L87" s="110">
        <f t="shared" si="10"/>
        <v>375.89813336659176</v>
      </c>
      <c r="M87" s="38"/>
      <c r="N87" s="107">
        <v>56.295548815165859</v>
      </c>
      <c r="O87" s="37">
        <f t="shared" si="11"/>
        <v>98.764120728361149</v>
      </c>
      <c r="P87" s="47">
        <v>6</v>
      </c>
      <c r="Q87" s="107">
        <v>157.96638720379147</v>
      </c>
      <c r="R87" s="110">
        <f t="shared" si="12"/>
        <v>277.13401263823067</v>
      </c>
      <c r="S87" s="99">
        <v>3</v>
      </c>
      <c r="T87" s="90">
        <v>4.6717725563614816E-2</v>
      </c>
      <c r="U87" s="90">
        <v>0</v>
      </c>
      <c r="V87" s="90">
        <v>0</v>
      </c>
      <c r="W87" s="90">
        <v>0.95328227443638525</v>
      </c>
      <c r="X87" s="90">
        <v>0</v>
      </c>
      <c r="Y87" s="90">
        <v>0</v>
      </c>
      <c r="Z87" s="33">
        <f t="shared" si="13"/>
        <v>0.26274171633633042</v>
      </c>
      <c r="AA87" s="90">
        <v>0</v>
      </c>
      <c r="AB87" s="90">
        <v>0</v>
      </c>
      <c r="AC87" s="90">
        <v>1</v>
      </c>
      <c r="AD87" s="40">
        <f t="shared" si="14"/>
        <v>0.73725828366366963</v>
      </c>
    </row>
    <row r="88" spans="1:30" s="21" customFormat="1" x14ac:dyDescent="0.25">
      <c r="A88" s="20"/>
      <c r="B88" s="126">
        <v>959</v>
      </c>
      <c r="C88" s="127">
        <v>6</v>
      </c>
      <c r="D88" s="74" t="s">
        <v>151</v>
      </c>
      <c r="E88" s="42">
        <v>2113</v>
      </c>
      <c r="F88" s="42">
        <v>52</v>
      </c>
      <c r="G88" s="42">
        <v>283</v>
      </c>
      <c r="H88" s="42">
        <v>5018</v>
      </c>
      <c r="I88" s="42">
        <v>5136</v>
      </c>
      <c r="J88" s="36"/>
      <c r="K88" s="107">
        <v>1915.81</v>
      </c>
      <c r="L88" s="110">
        <f t="shared" si="10"/>
        <v>373.01596573208724</v>
      </c>
      <c r="M88" s="38"/>
      <c r="N88" s="107">
        <v>500.67</v>
      </c>
      <c r="O88" s="37">
        <f t="shared" si="11"/>
        <v>97.482476635514018</v>
      </c>
      <c r="P88" s="47"/>
      <c r="Q88" s="107">
        <v>1415.14</v>
      </c>
      <c r="R88" s="110">
        <f t="shared" si="12"/>
        <v>275.53348909657319</v>
      </c>
      <c r="S88" s="99">
        <v>2</v>
      </c>
      <c r="T88" s="90">
        <v>5.52259971638005E-2</v>
      </c>
      <c r="U88" s="90">
        <v>0</v>
      </c>
      <c r="V88" s="90">
        <v>0</v>
      </c>
      <c r="W88" s="90">
        <v>0.94477400283619939</v>
      </c>
      <c r="X88" s="90">
        <v>0</v>
      </c>
      <c r="Y88" s="90">
        <v>0</v>
      </c>
      <c r="Z88" s="33">
        <f t="shared" si="13"/>
        <v>0.26133593623584805</v>
      </c>
      <c r="AA88" s="90">
        <v>0</v>
      </c>
      <c r="AB88" s="90">
        <v>0</v>
      </c>
      <c r="AC88" s="90">
        <v>1</v>
      </c>
      <c r="AD88" s="40">
        <f t="shared" si="14"/>
        <v>0.73866406376415206</v>
      </c>
    </row>
    <row r="89" spans="1:30" s="21" customFormat="1" ht="15.6" customHeight="1" x14ac:dyDescent="0.25">
      <c r="A89" s="20"/>
      <c r="B89" s="126">
        <v>503</v>
      </c>
      <c r="C89" s="127">
        <v>7</v>
      </c>
      <c r="D89" s="74" t="s">
        <v>67</v>
      </c>
      <c r="E89" s="42">
        <v>3155</v>
      </c>
      <c r="F89" s="42">
        <v>0</v>
      </c>
      <c r="G89" s="42">
        <v>160</v>
      </c>
      <c r="H89" s="42">
        <v>9292</v>
      </c>
      <c r="I89" s="42">
        <v>9359</v>
      </c>
      <c r="J89" s="44"/>
      <c r="K89" s="107">
        <v>2047.06</v>
      </c>
      <c r="L89" s="110">
        <f t="shared" si="10"/>
        <v>218.72635965380917</v>
      </c>
      <c r="M89" s="111"/>
      <c r="N89" s="107">
        <v>533.46</v>
      </c>
      <c r="O89" s="37">
        <f t="shared" si="11"/>
        <v>56.999679452933009</v>
      </c>
      <c r="P89" s="47"/>
      <c r="Q89" s="107">
        <v>1513.6</v>
      </c>
      <c r="R89" s="110">
        <f t="shared" si="12"/>
        <v>161.72668020087616</v>
      </c>
      <c r="S89" s="99"/>
      <c r="T89" s="90">
        <v>9.5977205413714239E-2</v>
      </c>
      <c r="U89" s="90">
        <v>0</v>
      </c>
      <c r="V89" s="90">
        <v>1.014134143141004E-2</v>
      </c>
      <c r="W89" s="90">
        <v>0.87980354665766869</v>
      </c>
      <c r="X89" s="90">
        <v>1.4077906497206912E-2</v>
      </c>
      <c r="Y89" s="90">
        <v>0</v>
      </c>
      <c r="Z89" s="33">
        <f t="shared" si="13"/>
        <v>0.26059812609303101</v>
      </c>
      <c r="AA89" s="90">
        <v>0</v>
      </c>
      <c r="AB89" s="90">
        <v>0</v>
      </c>
      <c r="AC89" s="90">
        <v>1</v>
      </c>
      <c r="AD89" s="40">
        <f t="shared" si="14"/>
        <v>0.73940187390696899</v>
      </c>
    </row>
    <row r="90" spans="1:30" s="21" customFormat="1" x14ac:dyDescent="0.25">
      <c r="A90" s="20"/>
      <c r="B90" s="126">
        <v>236</v>
      </c>
      <c r="C90" s="127">
        <v>7</v>
      </c>
      <c r="D90" s="74" t="s">
        <v>155</v>
      </c>
      <c r="E90" s="42">
        <v>5925</v>
      </c>
      <c r="F90" s="42">
        <v>10</v>
      </c>
      <c r="G90" s="42">
        <v>98</v>
      </c>
      <c r="H90" s="42">
        <v>16451</v>
      </c>
      <c r="I90" s="42">
        <v>16492</v>
      </c>
      <c r="J90" s="36"/>
      <c r="K90" s="107">
        <v>5932.2</v>
      </c>
      <c r="L90" s="110">
        <f t="shared" si="10"/>
        <v>359.70167353868544</v>
      </c>
      <c r="M90" s="38"/>
      <c r="N90" s="107">
        <v>1541.38</v>
      </c>
      <c r="O90" s="37">
        <f t="shared" si="11"/>
        <v>93.462284744118364</v>
      </c>
      <c r="P90" s="38"/>
      <c r="Q90" s="107">
        <v>4390.8200000000006</v>
      </c>
      <c r="R90" s="110">
        <f t="shared" si="12"/>
        <v>266.23938879456711</v>
      </c>
      <c r="S90" s="99"/>
      <c r="T90" s="90">
        <v>5.8810935655062346E-2</v>
      </c>
      <c r="U90" s="90">
        <v>0</v>
      </c>
      <c r="V90" s="90">
        <v>2.2972920370057996E-2</v>
      </c>
      <c r="W90" s="90">
        <v>0.79374975671151826</v>
      </c>
      <c r="X90" s="90">
        <v>0.12446638726336139</v>
      </c>
      <c r="Y90" s="90">
        <v>0</v>
      </c>
      <c r="Z90" s="33">
        <f t="shared" si="13"/>
        <v>0.25983277704730118</v>
      </c>
      <c r="AA90" s="90">
        <v>0</v>
      </c>
      <c r="AB90" s="90">
        <v>5.0104536282516699E-5</v>
      </c>
      <c r="AC90" s="90">
        <v>0.99994989546371738</v>
      </c>
      <c r="AD90" s="40">
        <f t="shared" si="14"/>
        <v>0.74016722295269899</v>
      </c>
    </row>
    <row r="91" spans="1:30" s="21" customFormat="1" x14ac:dyDescent="0.25">
      <c r="A91" s="20"/>
      <c r="B91" s="126">
        <v>736</v>
      </c>
      <c r="C91" s="127">
        <v>7</v>
      </c>
      <c r="D91" s="74" t="s">
        <v>65</v>
      </c>
      <c r="E91" s="42">
        <v>1442</v>
      </c>
      <c r="F91" s="42">
        <v>23</v>
      </c>
      <c r="G91" s="42">
        <v>0</v>
      </c>
      <c r="H91" s="42">
        <v>2961</v>
      </c>
      <c r="I91" s="42">
        <v>2961</v>
      </c>
      <c r="J91" s="44"/>
      <c r="K91" s="107">
        <v>903.01</v>
      </c>
      <c r="L91" s="110">
        <f t="shared" si="10"/>
        <v>304.96791624451197</v>
      </c>
      <c r="M91" s="111"/>
      <c r="N91" s="107">
        <v>229.69</v>
      </c>
      <c r="O91" s="37">
        <f t="shared" si="11"/>
        <v>77.571766295170548</v>
      </c>
      <c r="P91" s="47"/>
      <c r="Q91" s="107">
        <v>673.32</v>
      </c>
      <c r="R91" s="110">
        <f t="shared" si="12"/>
        <v>227.39614994934144</v>
      </c>
      <c r="S91" s="98"/>
      <c r="T91" s="90">
        <v>7.1052287866254518E-2</v>
      </c>
      <c r="U91" s="90">
        <v>0</v>
      </c>
      <c r="V91" s="90">
        <v>0</v>
      </c>
      <c r="W91" s="90">
        <v>0.69689581609996076</v>
      </c>
      <c r="X91" s="90">
        <v>0.16544037615917107</v>
      </c>
      <c r="Y91" s="90">
        <v>6.6611519874613612E-2</v>
      </c>
      <c r="Z91" s="33">
        <f t="shared" si="13"/>
        <v>0.25436041682816357</v>
      </c>
      <c r="AA91" s="90">
        <v>0</v>
      </c>
      <c r="AB91" s="90">
        <v>0</v>
      </c>
      <c r="AC91" s="90">
        <v>1</v>
      </c>
      <c r="AD91" s="40">
        <f t="shared" si="14"/>
        <v>0.74563958317183643</v>
      </c>
    </row>
    <row r="92" spans="1:30" s="21" customFormat="1" x14ac:dyDescent="0.25">
      <c r="A92" s="20"/>
      <c r="B92" s="85">
        <v>369</v>
      </c>
      <c r="C92" s="105">
        <v>9</v>
      </c>
      <c r="D92" s="74" t="s">
        <v>60</v>
      </c>
      <c r="E92" s="42">
        <v>4417</v>
      </c>
      <c r="F92" s="42">
        <v>68</v>
      </c>
      <c r="G92" s="42">
        <v>2881</v>
      </c>
      <c r="H92" s="42">
        <v>3343</v>
      </c>
      <c r="I92" s="42">
        <v>4543</v>
      </c>
      <c r="J92" s="44"/>
      <c r="K92" s="107">
        <v>2274.5198836828454</v>
      </c>
      <c r="L92" s="110">
        <f t="shared" si="10"/>
        <v>500.66473336624369</v>
      </c>
      <c r="M92" s="111"/>
      <c r="N92" s="107">
        <v>573.10190694627636</v>
      </c>
      <c r="O92" s="37">
        <f t="shared" si="11"/>
        <v>126.15054082022371</v>
      </c>
      <c r="P92" s="108">
        <v>6</v>
      </c>
      <c r="Q92" s="107">
        <v>1701.417976736569</v>
      </c>
      <c r="R92" s="110">
        <f t="shared" si="12"/>
        <v>374.51419254602007</v>
      </c>
      <c r="S92" s="350">
        <v>2</v>
      </c>
      <c r="T92" s="90">
        <v>3.214088066492287E-2</v>
      </c>
      <c r="U92" s="90">
        <v>0</v>
      </c>
      <c r="V92" s="90">
        <v>0.24582015570436122</v>
      </c>
      <c r="W92" s="90">
        <v>0.67164652966747085</v>
      </c>
      <c r="X92" s="90">
        <v>1.7797881801423086E-2</v>
      </c>
      <c r="Y92" s="90">
        <v>3.2594552161821888E-2</v>
      </c>
      <c r="Z92" s="33">
        <f t="shared" si="13"/>
        <v>0.25196610109133194</v>
      </c>
      <c r="AA92" s="90">
        <v>0</v>
      </c>
      <c r="AB92" s="90">
        <v>3.6616516841731905E-3</v>
      </c>
      <c r="AC92" s="90">
        <v>0.99633834831582679</v>
      </c>
      <c r="AD92" s="40">
        <f t="shared" si="14"/>
        <v>0.74803389890866812</v>
      </c>
    </row>
    <row r="93" spans="1:30" s="21" customFormat="1" x14ac:dyDescent="0.25">
      <c r="A93" s="20"/>
      <c r="B93" s="126">
        <v>975</v>
      </c>
      <c r="C93" s="127">
        <v>7</v>
      </c>
      <c r="D93" s="74" t="s">
        <v>26</v>
      </c>
      <c r="E93" s="42">
        <v>224</v>
      </c>
      <c r="F93" s="42">
        <v>0</v>
      </c>
      <c r="G93" s="42">
        <v>0</v>
      </c>
      <c r="H93" s="42">
        <v>454</v>
      </c>
      <c r="I93" s="42">
        <v>454</v>
      </c>
      <c r="J93" s="36"/>
      <c r="K93" s="107">
        <v>140.69999999999999</v>
      </c>
      <c r="L93" s="110">
        <f t="shared" si="10"/>
        <v>309.91189427312776</v>
      </c>
      <c r="M93" s="38"/>
      <c r="N93" s="107">
        <v>34.97</v>
      </c>
      <c r="O93" s="37">
        <f t="shared" si="11"/>
        <v>77.026431718061673</v>
      </c>
      <c r="P93" s="47"/>
      <c r="Q93" s="107">
        <v>105.73</v>
      </c>
      <c r="R93" s="110">
        <f t="shared" si="12"/>
        <v>232.88546255506608</v>
      </c>
      <c r="S93" s="99">
        <v>3</v>
      </c>
      <c r="T93" s="90">
        <v>7.14898484415213E-2</v>
      </c>
      <c r="U93" s="90">
        <v>0</v>
      </c>
      <c r="V93" s="90">
        <v>0</v>
      </c>
      <c r="W93" s="90">
        <v>0.92851015155847871</v>
      </c>
      <c r="X93" s="90">
        <v>0</v>
      </c>
      <c r="Y93" s="90">
        <v>0</v>
      </c>
      <c r="Z93" s="33">
        <f t="shared" si="13"/>
        <v>0.24854299928926796</v>
      </c>
      <c r="AA93" s="90">
        <v>0</v>
      </c>
      <c r="AB93" s="90">
        <v>0</v>
      </c>
      <c r="AC93" s="90">
        <v>1</v>
      </c>
      <c r="AD93" s="40">
        <f t="shared" si="14"/>
        <v>0.75145700071073218</v>
      </c>
    </row>
    <row r="94" spans="1:30" s="35" customFormat="1" x14ac:dyDescent="0.25">
      <c r="A94" s="20"/>
      <c r="B94" s="126">
        <v>404</v>
      </c>
      <c r="C94" s="127">
        <v>8</v>
      </c>
      <c r="D94" s="74" t="s">
        <v>92</v>
      </c>
      <c r="E94" s="42">
        <v>4744</v>
      </c>
      <c r="F94" s="42">
        <v>0</v>
      </c>
      <c r="G94" s="42">
        <v>3162</v>
      </c>
      <c r="H94" s="42">
        <v>4304</v>
      </c>
      <c r="I94" s="42">
        <v>5622</v>
      </c>
      <c r="J94" s="36"/>
      <c r="K94" s="107">
        <v>3782.3404636817158</v>
      </c>
      <c r="L94" s="110">
        <f t="shared" si="10"/>
        <v>672.77489571001706</v>
      </c>
      <c r="M94" s="49"/>
      <c r="N94" s="107">
        <v>927.9983709453727</v>
      </c>
      <c r="O94" s="37">
        <f t="shared" si="11"/>
        <v>165.06552311372693</v>
      </c>
      <c r="P94" s="108">
        <v>6</v>
      </c>
      <c r="Q94" s="107">
        <v>2854.3420927363431</v>
      </c>
      <c r="R94" s="110">
        <f t="shared" si="12"/>
        <v>507.70937259629011</v>
      </c>
      <c r="S94" s="350"/>
      <c r="T94" s="90">
        <v>2.5560389697490422E-2</v>
      </c>
      <c r="U94" s="90">
        <v>1.0775880985451275E-4</v>
      </c>
      <c r="V94" s="90">
        <v>4.5689735378313404E-2</v>
      </c>
      <c r="W94" s="90">
        <v>0.91856666739294479</v>
      </c>
      <c r="X94" s="90">
        <v>1.0075448721396941E-2</v>
      </c>
      <c r="Y94" s="90">
        <v>0</v>
      </c>
      <c r="Z94" s="33">
        <f t="shared" si="13"/>
        <v>0.24535030091978091</v>
      </c>
      <c r="AA94" s="90">
        <v>0</v>
      </c>
      <c r="AB94" s="90">
        <v>0</v>
      </c>
      <c r="AC94" s="90">
        <v>1</v>
      </c>
      <c r="AD94" s="40">
        <f t="shared" si="14"/>
        <v>0.75464969908021906</v>
      </c>
    </row>
    <row r="95" spans="1:30" s="21" customFormat="1" x14ac:dyDescent="0.25">
      <c r="A95" s="20"/>
      <c r="B95" s="126">
        <v>123</v>
      </c>
      <c r="C95" s="127">
        <v>3</v>
      </c>
      <c r="D95" s="74" t="s">
        <v>107</v>
      </c>
      <c r="E95" s="42">
        <v>37035</v>
      </c>
      <c r="F95" s="42">
        <v>9910</v>
      </c>
      <c r="G95" s="42">
        <v>0</v>
      </c>
      <c r="H95" s="42">
        <v>108359</v>
      </c>
      <c r="I95" s="42">
        <v>108359</v>
      </c>
      <c r="J95" s="36"/>
      <c r="K95" s="107">
        <v>51289.69</v>
      </c>
      <c r="L95" s="110">
        <f t="shared" si="10"/>
        <v>473.33114923541194</v>
      </c>
      <c r="M95" s="38"/>
      <c r="N95" s="107">
        <v>12438.94</v>
      </c>
      <c r="O95" s="37">
        <f t="shared" si="11"/>
        <v>114.79378731808156</v>
      </c>
      <c r="P95" s="106"/>
      <c r="Q95" s="107">
        <v>38850.75</v>
      </c>
      <c r="R95" s="110">
        <f t="shared" si="12"/>
        <v>358.53736191733037</v>
      </c>
      <c r="S95" s="99">
        <v>1</v>
      </c>
      <c r="T95" s="90">
        <v>4.7999266818555271E-2</v>
      </c>
      <c r="U95" s="90">
        <v>1.1710001012948048E-2</v>
      </c>
      <c r="V95" s="90">
        <v>0.16100326876727439</v>
      </c>
      <c r="W95" s="90">
        <v>0.61734038430927396</v>
      </c>
      <c r="X95" s="90">
        <v>0.14215198401149937</v>
      </c>
      <c r="Y95" s="90">
        <v>1.9795095080448976E-2</v>
      </c>
      <c r="Z95" s="33">
        <f t="shared" si="13"/>
        <v>0.24252320495600577</v>
      </c>
      <c r="AA95" s="90">
        <v>0</v>
      </c>
      <c r="AB95" s="90">
        <v>5.5108331241996615E-4</v>
      </c>
      <c r="AC95" s="90">
        <v>0.99944891668757996</v>
      </c>
      <c r="AD95" s="40">
        <f t="shared" si="14"/>
        <v>0.75747679504399423</v>
      </c>
    </row>
    <row r="96" spans="1:30" s="21" customFormat="1" x14ac:dyDescent="0.25">
      <c r="A96" s="20"/>
      <c r="B96" s="126">
        <v>287</v>
      </c>
      <c r="C96" s="127">
        <v>7</v>
      </c>
      <c r="D96" s="74" t="s">
        <v>70</v>
      </c>
      <c r="E96" s="42">
        <v>1157</v>
      </c>
      <c r="F96" s="42">
        <v>127</v>
      </c>
      <c r="G96" s="42">
        <v>0</v>
      </c>
      <c r="H96" s="42">
        <v>2850</v>
      </c>
      <c r="I96" s="42">
        <v>2850</v>
      </c>
      <c r="J96" s="36"/>
      <c r="K96" s="107">
        <v>1229.56</v>
      </c>
      <c r="L96" s="110">
        <f t="shared" si="10"/>
        <v>431.42456140350879</v>
      </c>
      <c r="M96" s="49"/>
      <c r="N96" s="107">
        <v>296.89</v>
      </c>
      <c r="O96" s="37">
        <f t="shared" si="11"/>
        <v>104.1719298245614</v>
      </c>
      <c r="P96" s="47"/>
      <c r="Q96" s="107">
        <v>932.67</v>
      </c>
      <c r="R96" s="110">
        <f t="shared" si="12"/>
        <v>327.25263157894739</v>
      </c>
      <c r="S96" s="99"/>
      <c r="T96" s="90">
        <v>5.2881538616996196E-2</v>
      </c>
      <c r="U96" s="90">
        <v>0</v>
      </c>
      <c r="V96" s="90">
        <v>1.4988716359594464E-2</v>
      </c>
      <c r="W96" s="90">
        <v>0.87773249351611704</v>
      </c>
      <c r="X96" s="90">
        <v>5.4397251507292257E-2</v>
      </c>
      <c r="Y96" s="90">
        <v>0</v>
      </c>
      <c r="Z96" s="33">
        <f t="shared" si="13"/>
        <v>0.24146035980350694</v>
      </c>
      <c r="AA96" s="90">
        <v>0</v>
      </c>
      <c r="AB96" s="90">
        <v>0</v>
      </c>
      <c r="AC96" s="90">
        <v>1</v>
      </c>
      <c r="AD96" s="40">
        <f t="shared" si="14"/>
        <v>0.758539640196493</v>
      </c>
    </row>
    <row r="97" spans="1:30" s="21" customFormat="1" x14ac:dyDescent="0.25">
      <c r="A97" s="20"/>
      <c r="B97" s="126">
        <v>321</v>
      </c>
      <c r="C97" s="127">
        <v>7</v>
      </c>
      <c r="D97" s="74" t="s">
        <v>76</v>
      </c>
      <c r="E97" s="42">
        <v>4228</v>
      </c>
      <c r="F97" s="42">
        <v>459</v>
      </c>
      <c r="G97" s="42">
        <v>0</v>
      </c>
      <c r="H97" s="42">
        <v>11743</v>
      </c>
      <c r="I97" s="42">
        <v>11743</v>
      </c>
      <c r="J97" s="36"/>
      <c r="K97" s="107">
        <v>2681.91</v>
      </c>
      <c r="L97" s="110">
        <f t="shared" si="10"/>
        <v>228.38371795963553</v>
      </c>
      <c r="M97" s="38"/>
      <c r="N97" s="107">
        <v>643.38</v>
      </c>
      <c r="O97" s="37">
        <f t="shared" si="11"/>
        <v>54.788384569530784</v>
      </c>
      <c r="P97" s="47"/>
      <c r="Q97" s="107">
        <v>2038.5300000000002</v>
      </c>
      <c r="R97" s="110">
        <f t="shared" si="12"/>
        <v>173.59533339010477</v>
      </c>
      <c r="S97" s="99"/>
      <c r="T97" s="90">
        <v>0.10056265348627562</v>
      </c>
      <c r="U97" s="90">
        <v>0</v>
      </c>
      <c r="V97" s="90">
        <v>0</v>
      </c>
      <c r="W97" s="90">
        <v>0.89614224874879533</v>
      </c>
      <c r="X97" s="90">
        <v>3.295097764928969E-3</v>
      </c>
      <c r="Y97" s="90">
        <v>0</v>
      </c>
      <c r="Z97" s="33">
        <f t="shared" si="13"/>
        <v>0.2398961933845655</v>
      </c>
      <c r="AA97" s="90">
        <v>0</v>
      </c>
      <c r="AB97" s="90">
        <v>1.1969409329271581E-2</v>
      </c>
      <c r="AC97" s="90">
        <v>0.9880305906707284</v>
      </c>
      <c r="AD97" s="40">
        <f t="shared" si="14"/>
        <v>0.76010380661543464</v>
      </c>
    </row>
    <row r="98" spans="1:30" s="21" customFormat="1" x14ac:dyDescent="0.25">
      <c r="A98" s="20"/>
      <c r="B98" s="126">
        <v>545</v>
      </c>
      <c r="C98" s="127">
        <v>8</v>
      </c>
      <c r="D98" s="74" t="s">
        <v>51</v>
      </c>
      <c r="E98" s="42">
        <v>198</v>
      </c>
      <c r="F98" s="42">
        <v>0</v>
      </c>
      <c r="G98" s="42">
        <v>8</v>
      </c>
      <c r="H98" s="42">
        <v>406</v>
      </c>
      <c r="I98" s="42">
        <v>409</v>
      </c>
      <c r="J98" s="44"/>
      <c r="K98" s="107">
        <v>134.27000000000001</v>
      </c>
      <c r="L98" s="110">
        <f t="shared" si="10"/>
        <v>328.28850855745719</v>
      </c>
      <c r="M98" s="109"/>
      <c r="N98" s="107">
        <v>31.83</v>
      </c>
      <c r="O98" s="37">
        <f t="shared" si="11"/>
        <v>77.8239608801956</v>
      </c>
      <c r="P98" s="115"/>
      <c r="Q98" s="107">
        <v>102.44</v>
      </c>
      <c r="R98" s="110">
        <f t="shared" si="12"/>
        <v>250.46454767726161</v>
      </c>
      <c r="S98" s="100"/>
      <c r="T98" s="90">
        <v>7.0373861137291868E-2</v>
      </c>
      <c r="U98" s="90">
        <v>0</v>
      </c>
      <c r="V98" s="90">
        <v>0</v>
      </c>
      <c r="W98" s="90">
        <v>0.92962613886270817</v>
      </c>
      <c r="X98" s="90">
        <v>0</v>
      </c>
      <c r="Y98" s="90">
        <v>0</v>
      </c>
      <c r="Z98" s="33">
        <f t="shared" si="13"/>
        <v>0.23705965591718176</v>
      </c>
      <c r="AA98" s="90">
        <v>0</v>
      </c>
      <c r="AB98" s="90">
        <v>0</v>
      </c>
      <c r="AC98" s="90">
        <v>1</v>
      </c>
      <c r="AD98" s="40">
        <f t="shared" si="14"/>
        <v>0.76294034408281808</v>
      </c>
    </row>
    <row r="99" spans="1:30" s="21" customFormat="1" x14ac:dyDescent="0.25">
      <c r="A99" s="20"/>
      <c r="B99" s="126">
        <v>904</v>
      </c>
      <c r="C99" s="127">
        <v>6</v>
      </c>
      <c r="D99" s="74" t="s">
        <v>100</v>
      </c>
      <c r="E99" s="42">
        <v>437</v>
      </c>
      <c r="F99" s="42">
        <v>0</v>
      </c>
      <c r="G99" s="42">
        <v>69</v>
      </c>
      <c r="H99" s="42">
        <v>712</v>
      </c>
      <c r="I99" s="42">
        <v>741</v>
      </c>
      <c r="J99" s="44"/>
      <c r="K99" s="107">
        <v>260.73</v>
      </c>
      <c r="L99" s="110">
        <f t="shared" si="10"/>
        <v>351.86234817813767</v>
      </c>
      <c r="M99" s="114"/>
      <c r="N99" s="107">
        <v>57.09</v>
      </c>
      <c r="O99" s="37">
        <f t="shared" si="11"/>
        <v>77.044534412955471</v>
      </c>
      <c r="P99" s="114"/>
      <c r="Q99" s="107">
        <v>203.64</v>
      </c>
      <c r="R99" s="110">
        <f t="shared" si="12"/>
        <v>274.81781376518217</v>
      </c>
      <c r="S99" s="99">
        <v>2</v>
      </c>
      <c r="T99" s="90">
        <v>6.8663513750218952E-2</v>
      </c>
      <c r="U99" s="90">
        <v>0</v>
      </c>
      <c r="V99" s="90">
        <v>0</v>
      </c>
      <c r="W99" s="90">
        <v>0.93133648624978105</v>
      </c>
      <c r="X99" s="90">
        <v>0</v>
      </c>
      <c r="Y99" s="90">
        <v>0</v>
      </c>
      <c r="Z99" s="33">
        <f t="shared" si="13"/>
        <v>0.21896214474743989</v>
      </c>
      <c r="AA99" s="90">
        <v>0</v>
      </c>
      <c r="AB99" s="90">
        <v>0</v>
      </c>
      <c r="AC99" s="90">
        <v>1</v>
      </c>
      <c r="AD99" s="40">
        <f t="shared" si="14"/>
        <v>0.78103785525255998</v>
      </c>
    </row>
    <row r="100" spans="1:30" s="21" customFormat="1" x14ac:dyDescent="0.25">
      <c r="A100" s="20"/>
      <c r="B100" s="126">
        <v>190</v>
      </c>
      <c r="C100" s="127">
        <v>4</v>
      </c>
      <c r="D100" s="74" t="s">
        <v>36</v>
      </c>
      <c r="E100" s="42">
        <v>33777</v>
      </c>
      <c r="F100" s="42">
        <v>82</v>
      </c>
      <c r="G100" s="42">
        <v>5969</v>
      </c>
      <c r="H100" s="42">
        <v>61695</v>
      </c>
      <c r="I100" s="42">
        <v>64182</v>
      </c>
      <c r="J100" s="36"/>
      <c r="K100" s="107">
        <v>27908.327204978112</v>
      </c>
      <c r="L100" s="110">
        <f t="shared" si="10"/>
        <v>434.83106174594297</v>
      </c>
      <c r="M100" s="38"/>
      <c r="N100" s="107">
        <v>6078.4357639824921</v>
      </c>
      <c r="O100" s="37">
        <f t="shared" si="11"/>
        <v>94.706237948061641</v>
      </c>
      <c r="P100" s="47">
        <v>6</v>
      </c>
      <c r="Q100" s="107">
        <v>21829.891440995623</v>
      </c>
      <c r="R100" s="110">
        <f t="shared" si="12"/>
        <v>340.12482379788139</v>
      </c>
      <c r="S100" s="98"/>
      <c r="T100" s="90">
        <v>5.5925572499145218E-2</v>
      </c>
      <c r="U100" s="90">
        <v>0</v>
      </c>
      <c r="V100" s="90">
        <v>1.1966894580184217E-2</v>
      </c>
      <c r="W100" s="90">
        <v>0.84166814664675427</v>
      </c>
      <c r="X100" s="90">
        <v>7.0406271714814922E-2</v>
      </c>
      <c r="Y100" s="90">
        <v>2.003311455910135E-2</v>
      </c>
      <c r="Z100" s="33">
        <f t="shared" si="13"/>
        <v>0.21780007520114852</v>
      </c>
      <c r="AA100" s="90">
        <v>0</v>
      </c>
      <c r="AB100" s="90">
        <v>0</v>
      </c>
      <c r="AC100" s="90">
        <v>1</v>
      </c>
      <c r="AD100" s="40">
        <f t="shared" si="14"/>
        <v>0.78219992479885159</v>
      </c>
    </row>
    <row r="101" spans="1:30" s="21" customFormat="1" x14ac:dyDescent="0.25">
      <c r="A101" s="20"/>
      <c r="B101" s="126">
        <v>502</v>
      </c>
      <c r="C101" s="127">
        <v>7</v>
      </c>
      <c r="D101" s="74" t="s">
        <v>97</v>
      </c>
      <c r="E101" s="42">
        <v>5823</v>
      </c>
      <c r="F101" s="42">
        <v>0</v>
      </c>
      <c r="G101" s="42">
        <v>0</v>
      </c>
      <c r="H101" s="42">
        <v>13150</v>
      </c>
      <c r="I101" s="42">
        <v>13150</v>
      </c>
      <c r="J101" s="351"/>
      <c r="K101" s="107">
        <v>4000.97</v>
      </c>
      <c r="L101" s="110">
        <f t="shared" si="10"/>
        <v>304.25627376425854</v>
      </c>
      <c r="M101" s="38"/>
      <c r="N101" s="107">
        <v>860.58</v>
      </c>
      <c r="O101" s="37">
        <f t="shared" si="11"/>
        <v>65.443346007604561</v>
      </c>
      <c r="P101" s="50"/>
      <c r="Q101" s="107">
        <v>3140.39</v>
      </c>
      <c r="R101" s="110">
        <f t="shared" si="12"/>
        <v>238.81292775665401</v>
      </c>
      <c r="S101" s="100"/>
      <c r="T101" s="90">
        <v>8.4199028562132502E-2</v>
      </c>
      <c r="U101" s="90">
        <v>0</v>
      </c>
      <c r="V101" s="90">
        <v>9.296056148179135E-4</v>
      </c>
      <c r="W101" s="90">
        <v>0.91438332287527013</v>
      </c>
      <c r="X101" s="90">
        <v>4.8804294777940455E-4</v>
      </c>
      <c r="Y101" s="90">
        <v>0</v>
      </c>
      <c r="Z101" s="33">
        <f t="shared" si="13"/>
        <v>0.21509283998630335</v>
      </c>
      <c r="AA101" s="90">
        <v>0</v>
      </c>
      <c r="AB101" s="90">
        <v>0</v>
      </c>
      <c r="AC101" s="90">
        <v>1</v>
      </c>
      <c r="AD101" s="40">
        <f t="shared" si="14"/>
        <v>0.78490716001369665</v>
      </c>
    </row>
    <row r="102" spans="1:30" s="21" customFormat="1" x14ac:dyDescent="0.25">
      <c r="A102" s="20"/>
      <c r="B102" s="126">
        <v>249</v>
      </c>
      <c r="C102" s="127">
        <v>7</v>
      </c>
      <c r="D102" s="74" t="s">
        <v>59</v>
      </c>
      <c r="E102" s="42">
        <v>9933</v>
      </c>
      <c r="F102" s="42">
        <v>851</v>
      </c>
      <c r="G102" s="42">
        <v>152</v>
      </c>
      <c r="H102" s="42">
        <v>22265</v>
      </c>
      <c r="I102" s="42">
        <v>22328</v>
      </c>
      <c r="J102" s="36"/>
      <c r="K102" s="107">
        <v>9467.2999999999993</v>
      </c>
      <c r="L102" s="110">
        <f t="shared" si="10"/>
        <v>424.0102113937657</v>
      </c>
      <c r="M102" s="38"/>
      <c r="N102" s="107">
        <v>2027.7</v>
      </c>
      <c r="O102" s="37">
        <f t="shared" si="11"/>
        <v>90.814224292368323</v>
      </c>
      <c r="P102" s="47"/>
      <c r="Q102" s="107">
        <v>7439.6</v>
      </c>
      <c r="R102" s="110">
        <f t="shared" si="12"/>
        <v>333.19598710139735</v>
      </c>
      <c r="S102" s="99"/>
      <c r="T102" s="90">
        <v>6.050204665384426E-2</v>
      </c>
      <c r="U102" s="90">
        <v>0</v>
      </c>
      <c r="V102" s="90">
        <v>6.1646200128224096E-2</v>
      </c>
      <c r="W102" s="90">
        <v>0.84165310450263842</v>
      </c>
      <c r="X102" s="90">
        <v>0</v>
      </c>
      <c r="Y102" s="90">
        <v>3.6198648715293193E-2</v>
      </c>
      <c r="Z102" s="33">
        <f t="shared" si="13"/>
        <v>0.21417933307278741</v>
      </c>
      <c r="AA102" s="90">
        <v>0</v>
      </c>
      <c r="AB102" s="90">
        <v>0</v>
      </c>
      <c r="AC102" s="90">
        <v>1</v>
      </c>
      <c r="AD102" s="40">
        <f t="shared" si="14"/>
        <v>0.78582066692721275</v>
      </c>
    </row>
    <row r="103" spans="1:30" s="21" customFormat="1" x14ac:dyDescent="0.25">
      <c r="A103" s="20"/>
      <c r="B103" s="126">
        <v>414</v>
      </c>
      <c r="C103" s="127">
        <v>6</v>
      </c>
      <c r="D103" s="74" t="s">
        <v>64</v>
      </c>
      <c r="E103" s="42">
        <v>2775</v>
      </c>
      <c r="F103" s="42">
        <v>875</v>
      </c>
      <c r="G103" s="42">
        <v>0</v>
      </c>
      <c r="H103" s="42">
        <v>8000</v>
      </c>
      <c r="I103" s="42">
        <v>8000</v>
      </c>
      <c r="J103" s="44"/>
      <c r="K103" s="107">
        <v>2873.52</v>
      </c>
      <c r="L103" s="110">
        <f t="shared" ref="L103:L111" si="15">K103*1000/I103</f>
        <v>359.19</v>
      </c>
      <c r="M103" s="114"/>
      <c r="N103" s="107">
        <v>601.23</v>
      </c>
      <c r="O103" s="37">
        <f t="shared" ref="O103:O111" si="16">N103*1000/I103</f>
        <v>75.153750000000002</v>
      </c>
      <c r="P103" s="115"/>
      <c r="Q103" s="107">
        <v>2272.29</v>
      </c>
      <c r="R103" s="110">
        <f t="shared" ref="R103:R111" si="17">Q103*1000/I103</f>
        <v>284.03625</v>
      </c>
      <c r="S103" s="99"/>
      <c r="T103" s="90">
        <v>7.3316368112036984E-2</v>
      </c>
      <c r="U103" s="90">
        <v>0</v>
      </c>
      <c r="V103" s="90">
        <v>4.2246727541872489E-2</v>
      </c>
      <c r="W103" s="90">
        <v>0.88443690434609046</v>
      </c>
      <c r="X103" s="90">
        <v>0</v>
      </c>
      <c r="Y103" s="90">
        <v>0</v>
      </c>
      <c r="Z103" s="33">
        <f t="shared" ref="Z103:Z111" si="18">N103/K103</f>
        <v>0.20923118683705003</v>
      </c>
      <c r="AA103" s="90">
        <v>0</v>
      </c>
      <c r="AB103" s="90">
        <v>0</v>
      </c>
      <c r="AC103" s="90">
        <v>1</v>
      </c>
      <c r="AD103" s="40">
        <f t="shared" ref="AD103:AD111" si="19">Q103/K103</f>
        <v>0.79076881316295</v>
      </c>
    </row>
    <row r="104" spans="1:30" s="21" customFormat="1" x14ac:dyDescent="0.25">
      <c r="A104" s="20"/>
      <c r="B104" s="126">
        <v>192</v>
      </c>
      <c r="C104" s="127">
        <v>7</v>
      </c>
      <c r="D104" s="74" t="s">
        <v>112</v>
      </c>
      <c r="E104" s="42">
        <v>2965</v>
      </c>
      <c r="F104" s="42">
        <v>7</v>
      </c>
      <c r="G104" s="42">
        <v>653</v>
      </c>
      <c r="H104" s="42">
        <v>4656</v>
      </c>
      <c r="I104" s="42">
        <v>4928</v>
      </c>
      <c r="J104" s="44"/>
      <c r="K104" s="107">
        <v>1193.1300000000001</v>
      </c>
      <c r="L104" s="110">
        <f t="shared" si="15"/>
        <v>242.11241883116884</v>
      </c>
      <c r="M104" s="111"/>
      <c r="N104" s="107">
        <v>240.56</v>
      </c>
      <c r="O104" s="37">
        <f t="shared" si="16"/>
        <v>48.814935064935064</v>
      </c>
      <c r="P104" s="115"/>
      <c r="Q104" s="107">
        <v>952.57</v>
      </c>
      <c r="R104" s="110">
        <f t="shared" si="17"/>
        <v>193.29748376623377</v>
      </c>
      <c r="S104" s="99"/>
      <c r="T104" s="90">
        <v>0.10662620552045227</v>
      </c>
      <c r="U104" s="90">
        <v>0</v>
      </c>
      <c r="V104" s="90">
        <v>0</v>
      </c>
      <c r="W104" s="90">
        <v>0.86190555370801469</v>
      </c>
      <c r="X104" s="90">
        <v>3.1468240771533089E-2</v>
      </c>
      <c r="Y104" s="90">
        <v>0</v>
      </c>
      <c r="Z104" s="33">
        <f t="shared" si="18"/>
        <v>0.20162094658587076</v>
      </c>
      <c r="AA104" s="90">
        <v>0</v>
      </c>
      <c r="AB104" s="90">
        <v>0</v>
      </c>
      <c r="AC104" s="90">
        <v>1</v>
      </c>
      <c r="AD104" s="40">
        <f t="shared" si="19"/>
        <v>0.79837905341412918</v>
      </c>
    </row>
    <row r="105" spans="1:30" s="21" customFormat="1" x14ac:dyDescent="0.25">
      <c r="A105" s="20"/>
      <c r="B105" s="126">
        <v>917</v>
      </c>
      <c r="C105" s="127">
        <v>6</v>
      </c>
      <c r="D105" s="74" t="s">
        <v>101</v>
      </c>
      <c r="E105" s="42">
        <v>991</v>
      </c>
      <c r="F105" s="42">
        <v>30</v>
      </c>
      <c r="G105" s="42">
        <v>337</v>
      </c>
      <c r="H105" s="42">
        <v>1269</v>
      </c>
      <c r="I105" s="42">
        <v>1409</v>
      </c>
      <c r="J105" s="44"/>
      <c r="K105" s="107">
        <v>475.6</v>
      </c>
      <c r="L105" s="110">
        <f t="shared" si="15"/>
        <v>337.54435770049679</v>
      </c>
      <c r="M105" s="111"/>
      <c r="N105" s="107">
        <v>94.23</v>
      </c>
      <c r="O105" s="37">
        <f t="shared" si="16"/>
        <v>66.877217885024834</v>
      </c>
      <c r="P105" s="47"/>
      <c r="Q105" s="107">
        <v>381.37</v>
      </c>
      <c r="R105" s="110">
        <f t="shared" si="17"/>
        <v>270.66713981547196</v>
      </c>
      <c r="S105" s="99">
        <v>3</v>
      </c>
      <c r="T105" s="90">
        <v>7.4180197389366445E-2</v>
      </c>
      <c r="U105" s="90">
        <v>0</v>
      </c>
      <c r="V105" s="90">
        <v>0</v>
      </c>
      <c r="W105" s="90">
        <v>0.92581980261063346</v>
      </c>
      <c r="X105" s="90">
        <v>0</v>
      </c>
      <c r="Y105" s="90">
        <v>0</v>
      </c>
      <c r="Z105" s="33">
        <f t="shared" si="18"/>
        <v>0.1981286795626577</v>
      </c>
      <c r="AA105" s="90">
        <v>0</v>
      </c>
      <c r="AB105" s="90">
        <v>0</v>
      </c>
      <c r="AC105" s="90">
        <v>1</v>
      </c>
      <c r="AD105" s="40">
        <f t="shared" si="19"/>
        <v>0.80187132043734233</v>
      </c>
    </row>
    <row r="106" spans="1:30" s="21" customFormat="1" x14ac:dyDescent="0.25">
      <c r="A106" s="20"/>
      <c r="B106" s="126">
        <v>988</v>
      </c>
      <c r="C106" s="127">
        <v>6</v>
      </c>
      <c r="D106" s="74" t="s">
        <v>127</v>
      </c>
      <c r="E106" s="42">
        <v>803</v>
      </c>
      <c r="F106" s="42">
        <v>0</v>
      </c>
      <c r="G106" s="42">
        <v>0</v>
      </c>
      <c r="H106" s="42">
        <v>2590</v>
      </c>
      <c r="I106" s="42">
        <v>2590</v>
      </c>
      <c r="J106" s="44"/>
      <c r="K106" s="107">
        <v>865.99</v>
      </c>
      <c r="L106" s="110">
        <f t="shared" si="15"/>
        <v>334.35907335907336</v>
      </c>
      <c r="M106" s="109"/>
      <c r="N106" s="107">
        <v>170.08</v>
      </c>
      <c r="O106" s="37">
        <f t="shared" si="16"/>
        <v>65.667953667953668</v>
      </c>
      <c r="P106" s="47"/>
      <c r="Q106" s="107">
        <v>695.91</v>
      </c>
      <c r="R106" s="110">
        <f t="shared" si="17"/>
        <v>268.6911196911197</v>
      </c>
      <c r="S106" s="99">
        <v>3</v>
      </c>
      <c r="T106" s="90">
        <v>8.3901693320790213E-2</v>
      </c>
      <c r="U106" s="90">
        <v>0</v>
      </c>
      <c r="V106" s="90">
        <v>1.1759172154280339E-2</v>
      </c>
      <c r="W106" s="90">
        <v>0.90433913452492942</v>
      </c>
      <c r="X106" s="90">
        <v>0</v>
      </c>
      <c r="Y106" s="90">
        <v>0</v>
      </c>
      <c r="Z106" s="33">
        <f t="shared" si="18"/>
        <v>0.19639949652998304</v>
      </c>
      <c r="AA106" s="90">
        <v>0</v>
      </c>
      <c r="AB106" s="90">
        <v>0</v>
      </c>
      <c r="AC106" s="90">
        <v>1</v>
      </c>
      <c r="AD106" s="40">
        <f t="shared" si="19"/>
        <v>0.80360050347001688</v>
      </c>
    </row>
    <row r="107" spans="1:30" s="21" customFormat="1" x14ac:dyDescent="0.25">
      <c r="A107" s="20"/>
      <c r="B107" s="126">
        <v>758</v>
      </c>
      <c r="C107" s="127">
        <v>6</v>
      </c>
      <c r="D107" s="74" t="s">
        <v>45</v>
      </c>
      <c r="E107" s="42">
        <v>3517</v>
      </c>
      <c r="F107" s="42">
        <v>24</v>
      </c>
      <c r="G107" s="42">
        <v>180</v>
      </c>
      <c r="H107" s="42">
        <v>7749</v>
      </c>
      <c r="I107" s="42">
        <v>7824</v>
      </c>
      <c r="J107" s="44"/>
      <c r="K107" s="107">
        <v>3544.26</v>
      </c>
      <c r="L107" s="110">
        <f t="shared" si="15"/>
        <v>452.99846625766872</v>
      </c>
      <c r="M107" s="114"/>
      <c r="N107" s="107">
        <v>649.67999999999995</v>
      </c>
      <c r="O107" s="37">
        <f t="shared" si="16"/>
        <v>83.036809815950917</v>
      </c>
      <c r="P107" s="47"/>
      <c r="Q107" s="107">
        <v>2894.58</v>
      </c>
      <c r="R107" s="110">
        <f t="shared" si="17"/>
        <v>369.96165644171776</v>
      </c>
      <c r="S107" s="99"/>
      <c r="T107" s="90">
        <v>6.5724664450190873E-2</v>
      </c>
      <c r="U107" s="90">
        <v>0</v>
      </c>
      <c r="V107" s="90">
        <v>9.6662972540327557E-3</v>
      </c>
      <c r="W107" s="90">
        <v>0.815108976727004</v>
      </c>
      <c r="X107" s="90">
        <v>0.10950006156877233</v>
      </c>
      <c r="Y107" s="90">
        <v>0</v>
      </c>
      <c r="Z107" s="33">
        <f t="shared" si="18"/>
        <v>0.18330483655262308</v>
      </c>
      <c r="AA107" s="90">
        <v>0</v>
      </c>
      <c r="AB107" s="90">
        <v>0</v>
      </c>
      <c r="AC107" s="90">
        <v>1</v>
      </c>
      <c r="AD107" s="40">
        <f t="shared" si="19"/>
        <v>0.8166951634473768</v>
      </c>
    </row>
    <row r="108" spans="1:30" s="21" customFormat="1" x14ac:dyDescent="0.25">
      <c r="A108" s="20"/>
      <c r="B108" s="85">
        <v>522</v>
      </c>
      <c r="C108" s="105">
        <v>9</v>
      </c>
      <c r="D108" s="74" t="s">
        <v>25</v>
      </c>
      <c r="E108" s="42">
        <v>1394</v>
      </c>
      <c r="F108" s="42">
        <v>0</v>
      </c>
      <c r="G108" s="42">
        <v>186</v>
      </c>
      <c r="H108" s="42">
        <v>2620</v>
      </c>
      <c r="I108" s="42">
        <v>2698</v>
      </c>
      <c r="J108" s="44"/>
      <c r="K108" s="107">
        <v>1230.05</v>
      </c>
      <c r="L108" s="110">
        <f t="shared" si="15"/>
        <v>455.91178650852481</v>
      </c>
      <c r="M108" s="111"/>
      <c r="N108" s="107">
        <v>196.56</v>
      </c>
      <c r="O108" s="37">
        <f t="shared" si="16"/>
        <v>72.853965900667163</v>
      </c>
      <c r="P108" s="108"/>
      <c r="Q108" s="107">
        <v>1033.49</v>
      </c>
      <c r="R108" s="110">
        <f t="shared" si="17"/>
        <v>383.05782060785765</v>
      </c>
      <c r="S108" s="350"/>
      <c r="T108" s="90">
        <v>7.3463573463573462E-2</v>
      </c>
      <c r="U108" s="90">
        <v>0</v>
      </c>
      <c r="V108" s="90">
        <v>1.0175010175010176E-3</v>
      </c>
      <c r="W108" s="90">
        <v>0.90664428164428168</v>
      </c>
      <c r="X108" s="90">
        <v>0</v>
      </c>
      <c r="Y108" s="90">
        <v>1.8874643874643875E-2</v>
      </c>
      <c r="Z108" s="33">
        <f t="shared" si="18"/>
        <v>0.1597983821795862</v>
      </c>
      <c r="AA108" s="90">
        <v>0</v>
      </c>
      <c r="AB108" s="90">
        <v>0</v>
      </c>
      <c r="AC108" s="90">
        <v>1</v>
      </c>
      <c r="AD108" s="40">
        <f t="shared" si="19"/>
        <v>0.8402016178204138</v>
      </c>
    </row>
    <row r="109" spans="1:30" s="21" customFormat="1" x14ac:dyDescent="0.25">
      <c r="A109" s="20"/>
      <c r="B109" s="85">
        <v>987</v>
      </c>
      <c r="C109" s="105">
        <v>9</v>
      </c>
      <c r="D109" s="74" t="s">
        <v>94</v>
      </c>
      <c r="E109" s="42">
        <v>2891</v>
      </c>
      <c r="F109" s="42">
        <v>82</v>
      </c>
      <c r="G109" s="42">
        <v>0</v>
      </c>
      <c r="H109" s="42">
        <v>13019</v>
      </c>
      <c r="I109" s="42">
        <v>13019</v>
      </c>
      <c r="J109" s="36"/>
      <c r="K109" s="107">
        <v>3933.58</v>
      </c>
      <c r="L109" s="110">
        <f t="shared" si="15"/>
        <v>302.14148552116137</v>
      </c>
      <c r="M109" s="49"/>
      <c r="N109" s="107">
        <v>476.16</v>
      </c>
      <c r="O109" s="37">
        <f t="shared" si="16"/>
        <v>36.574237652661495</v>
      </c>
      <c r="P109" s="108"/>
      <c r="Q109" s="107">
        <v>3457.42</v>
      </c>
      <c r="R109" s="110">
        <f t="shared" si="17"/>
        <v>265.56724786849986</v>
      </c>
      <c r="S109" s="350">
        <v>3</v>
      </c>
      <c r="T109" s="90">
        <v>0.15064264112903225</v>
      </c>
      <c r="U109" s="90">
        <v>0</v>
      </c>
      <c r="V109" s="90">
        <v>0</v>
      </c>
      <c r="W109" s="90">
        <v>0.84935735887096775</v>
      </c>
      <c r="X109" s="90">
        <v>0</v>
      </c>
      <c r="Y109" s="90">
        <v>0</v>
      </c>
      <c r="Z109" s="33">
        <f t="shared" si="18"/>
        <v>0.12105003584520972</v>
      </c>
      <c r="AA109" s="90">
        <v>0</v>
      </c>
      <c r="AB109" s="90">
        <v>0</v>
      </c>
      <c r="AC109" s="90">
        <v>1</v>
      </c>
      <c r="AD109" s="40">
        <f t="shared" si="19"/>
        <v>0.87894996415479032</v>
      </c>
    </row>
    <row r="110" spans="1:30" s="21" customFormat="1" x14ac:dyDescent="0.25">
      <c r="A110" s="20"/>
      <c r="B110" s="126">
        <v>100</v>
      </c>
      <c r="C110" s="127">
        <v>9</v>
      </c>
      <c r="D110" s="74" t="s">
        <v>81</v>
      </c>
      <c r="E110" s="42">
        <v>466</v>
      </c>
      <c r="F110" s="42">
        <v>16</v>
      </c>
      <c r="G110" s="42">
        <v>0</v>
      </c>
      <c r="H110" s="42">
        <v>2163</v>
      </c>
      <c r="I110" s="42">
        <v>2163</v>
      </c>
      <c r="J110" s="44"/>
      <c r="K110" s="107">
        <v>568.77</v>
      </c>
      <c r="L110" s="110">
        <f t="shared" si="15"/>
        <v>262.95423023578365</v>
      </c>
      <c r="M110" s="111"/>
      <c r="N110" s="107">
        <v>64.27</v>
      </c>
      <c r="O110" s="37">
        <f t="shared" si="16"/>
        <v>29.71336107258437</v>
      </c>
      <c r="P110" s="47"/>
      <c r="Q110" s="107">
        <v>504.5</v>
      </c>
      <c r="R110" s="110">
        <f t="shared" si="17"/>
        <v>233.24086916319925</v>
      </c>
      <c r="S110" s="100"/>
      <c r="T110" s="90">
        <v>0.18546755873658005</v>
      </c>
      <c r="U110" s="90">
        <v>0</v>
      </c>
      <c r="V110" s="90">
        <v>0</v>
      </c>
      <c r="W110" s="90">
        <v>0.81453244126342006</v>
      </c>
      <c r="X110" s="90">
        <v>0</v>
      </c>
      <c r="Y110" s="90">
        <v>0</v>
      </c>
      <c r="Z110" s="33">
        <f t="shared" si="18"/>
        <v>0.11299822423826854</v>
      </c>
      <c r="AA110" s="90">
        <v>0</v>
      </c>
      <c r="AB110" s="90">
        <v>0</v>
      </c>
      <c r="AC110" s="90">
        <v>1</v>
      </c>
      <c r="AD110" s="40">
        <f t="shared" si="19"/>
        <v>0.88700177576173145</v>
      </c>
    </row>
    <row r="111" spans="1:30" s="21" customFormat="1" ht="18" thickBot="1" x14ac:dyDescent="0.3">
      <c r="A111" s="20"/>
      <c r="B111" s="86">
        <v>331</v>
      </c>
      <c r="C111" s="352">
        <v>9</v>
      </c>
      <c r="D111" s="87" t="s">
        <v>103</v>
      </c>
      <c r="E111" s="353">
        <v>3636</v>
      </c>
      <c r="F111" s="353">
        <v>2</v>
      </c>
      <c r="G111" s="353">
        <v>0</v>
      </c>
      <c r="H111" s="353">
        <v>6477</v>
      </c>
      <c r="I111" s="353">
        <v>6477</v>
      </c>
      <c r="J111" s="358"/>
      <c r="K111" s="354">
        <v>12149.75</v>
      </c>
      <c r="L111" s="118">
        <f t="shared" si="15"/>
        <v>1875.8298595028562</v>
      </c>
      <c r="M111" s="359"/>
      <c r="N111" s="354">
        <v>606.89</v>
      </c>
      <c r="O111" s="355">
        <f t="shared" si="16"/>
        <v>93.699243476918326</v>
      </c>
      <c r="P111" s="356"/>
      <c r="Q111" s="354">
        <v>11542.86</v>
      </c>
      <c r="R111" s="118">
        <f t="shared" si="17"/>
        <v>1782.130616025938</v>
      </c>
      <c r="S111" s="360" t="s">
        <v>162</v>
      </c>
      <c r="T111" s="357">
        <v>5.8808021222956385E-2</v>
      </c>
      <c r="U111" s="357">
        <v>0</v>
      </c>
      <c r="V111" s="357">
        <v>1.4335382029692366E-2</v>
      </c>
      <c r="W111" s="357">
        <v>0.92685659674735132</v>
      </c>
      <c r="X111" s="357">
        <v>0</v>
      </c>
      <c r="Y111" s="357">
        <v>0</v>
      </c>
      <c r="Z111" s="33">
        <f t="shared" si="18"/>
        <v>4.995082203337517E-2</v>
      </c>
      <c r="AA111" s="357">
        <v>0</v>
      </c>
      <c r="AB111" s="357">
        <v>0</v>
      </c>
      <c r="AC111" s="357">
        <v>1</v>
      </c>
      <c r="AD111" s="40">
        <f t="shared" si="19"/>
        <v>0.95004917796662491</v>
      </c>
    </row>
    <row r="112" spans="1:30" s="20" customFormat="1" ht="17.25" customHeight="1" thickBot="1" x14ac:dyDescent="0.3">
      <c r="B112" s="80"/>
      <c r="C112" s="81"/>
      <c r="D112" s="80"/>
      <c r="E112" s="55"/>
      <c r="F112" s="55"/>
      <c r="G112" s="55"/>
      <c r="H112" s="55"/>
      <c r="I112" s="56"/>
      <c r="J112" s="73"/>
      <c r="K112" s="56"/>
      <c r="L112" s="82"/>
      <c r="M112" s="57"/>
      <c r="N112" s="56"/>
      <c r="O112" s="82"/>
      <c r="P112" s="57"/>
      <c r="Q112" s="56"/>
      <c r="R112" s="82"/>
      <c r="S112" s="94"/>
      <c r="T112" s="58"/>
      <c r="U112" s="58"/>
      <c r="V112" s="58"/>
      <c r="W112" s="58"/>
      <c r="X112" s="58"/>
      <c r="Y112" s="58"/>
      <c r="Z112" s="83"/>
      <c r="AA112" s="59"/>
      <c r="AB112" s="59"/>
      <c r="AC112" s="60"/>
      <c r="AD112" s="84"/>
    </row>
    <row r="113" spans="2:30" s="1" customFormat="1" ht="18" thickBot="1" x14ac:dyDescent="0.3">
      <c r="B113" s="61"/>
      <c r="C113" s="2"/>
      <c r="D113" s="62" t="s">
        <v>114</v>
      </c>
      <c r="E113" s="63">
        <f>SUM(E7:E111)</f>
        <v>3809941</v>
      </c>
      <c r="F113" s="63">
        <f>SUM(F7:F111)</f>
        <v>1383108</v>
      </c>
      <c r="G113" s="63">
        <f>SUM(G7:G111)</f>
        <v>113366</v>
      </c>
      <c r="H113" s="63">
        <f>SUM(H7:H111)</f>
        <v>13024041</v>
      </c>
      <c r="I113" s="63">
        <f>SUM(I7:I111)</f>
        <v>13071282</v>
      </c>
      <c r="J113" s="65"/>
      <c r="K113" s="64">
        <f>SUM(K7:K111)</f>
        <v>4632565.3247062899</v>
      </c>
      <c r="L113" s="117">
        <f t="shared" ref="L113" si="20">K113*1000/I113</f>
        <v>354.40787863855206</v>
      </c>
      <c r="M113" s="66"/>
      <c r="N113" s="64">
        <f>SUM(N7:N111)</f>
        <v>2277308.9803919327</v>
      </c>
      <c r="O113" s="117">
        <f t="shared" ref="O113" si="21">N113*1000/I113</f>
        <v>174.22231273045233</v>
      </c>
      <c r="P113" s="96"/>
      <c r="Q113" s="64">
        <f>SUM(Q7:Q111)</f>
        <v>2355256.3443143624</v>
      </c>
      <c r="R113" s="117">
        <f t="shared" ref="R113" si="22">Q113*1000/I113</f>
        <v>180.1855659081001</v>
      </c>
      <c r="S113" s="95"/>
      <c r="T113" s="88">
        <v>3.1812443490278862E-2</v>
      </c>
      <c r="U113" s="89">
        <v>4.6617549325022878E-3</v>
      </c>
      <c r="V113" s="89">
        <v>8.9106518024169121E-2</v>
      </c>
      <c r="W113" s="89">
        <v>0.46491821499838426</v>
      </c>
      <c r="X113" s="89">
        <v>0.40274991419014305</v>
      </c>
      <c r="Y113" s="89">
        <v>6.7511543645225238E-3</v>
      </c>
      <c r="Z113" s="67">
        <f>N113/K113</f>
        <v>0.4915870194526219</v>
      </c>
      <c r="AA113" s="89">
        <v>5.5784722788381577E-2</v>
      </c>
      <c r="AB113" s="89">
        <v>1.3308561620807792E-3</v>
      </c>
      <c r="AC113" s="89">
        <v>0.94288442104953751</v>
      </c>
      <c r="AD113" s="68">
        <f>Q113/K113</f>
        <v>0.50841298054737916</v>
      </c>
    </row>
    <row r="114" spans="2:30" x14ac:dyDescent="0.25">
      <c r="B114" s="69"/>
      <c r="D114" s="70"/>
      <c r="G114" s="54"/>
      <c r="H114" s="54"/>
      <c r="L114" s="12"/>
      <c r="M114" s="12"/>
      <c r="N114" s="12"/>
      <c r="O114" s="12"/>
      <c r="P114" s="97"/>
      <c r="Q114" s="12"/>
      <c r="W114" s="10"/>
    </row>
    <row r="115" spans="2:30" x14ac:dyDescent="0.25">
      <c r="D115" s="124" t="s">
        <v>117</v>
      </c>
      <c r="E115" s="119"/>
      <c r="F115" s="120"/>
      <c r="G115" s="120"/>
      <c r="H115" s="119"/>
      <c r="I115" s="119"/>
      <c r="J115" s="119"/>
      <c r="K115" s="121"/>
      <c r="L115" s="121"/>
    </row>
    <row r="116" spans="2:30" ht="46.5" customHeight="1" x14ac:dyDescent="0.25">
      <c r="D116" s="387" t="s">
        <v>140</v>
      </c>
      <c r="E116" s="387"/>
      <c r="F116" s="387"/>
      <c r="G116" s="387"/>
      <c r="H116" s="387"/>
      <c r="I116" s="387"/>
      <c r="J116" s="387"/>
      <c r="K116" s="387"/>
      <c r="L116" s="387"/>
    </row>
    <row r="117" spans="2:30" ht="32.65" customHeight="1" x14ac:dyDescent="0.25">
      <c r="D117" s="387" t="s">
        <v>121</v>
      </c>
      <c r="E117" s="387"/>
      <c r="F117" s="387"/>
      <c r="G117" s="387"/>
      <c r="H117" s="387"/>
      <c r="I117" s="387"/>
      <c r="J117" s="387"/>
      <c r="K117" s="387"/>
      <c r="L117" s="387"/>
    </row>
    <row r="118" spans="2:30" ht="19.899999999999999" customHeight="1" x14ac:dyDescent="0.25">
      <c r="D118" s="387" t="s">
        <v>122</v>
      </c>
      <c r="E118" s="387"/>
      <c r="F118" s="387"/>
      <c r="G118" s="387"/>
      <c r="H118" s="387"/>
      <c r="I118" s="387"/>
      <c r="J118" s="387"/>
      <c r="K118" s="387"/>
      <c r="L118" s="387"/>
    </row>
    <row r="119" spans="2:30" x14ac:dyDescent="0.25">
      <c r="D119" s="387" t="s">
        <v>139</v>
      </c>
      <c r="E119" s="387"/>
      <c r="F119" s="387"/>
      <c r="G119" s="387"/>
      <c r="H119" s="387"/>
      <c r="I119" s="387"/>
      <c r="J119" s="387"/>
      <c r="K119" s="387"/>
      <c r="L119" s="387"/>
    </row>
    <row r="120" spans="2:30" ht="34.5" customHeight="1" x14ac:dyDescent="0.25">
      <c r="D120" s="387" t="s">
        <v>123</v>
      </c>
      <c r="E120" s="387"/>
      <c r="F120" s="387"/>
      <c r="G120" s="387"/>
      <c r="H120" s="387"/>
      <c r="I120" s="387"/>
      <c r="J120" s="387"/>
      <c r="K120" s="387"/>
      <c r="L120" s="387"/>
    </row>
    <row r="121" spans="2:30" ht="42" customHeight="1" x14ac:dyDescent="0.25">
      <c r="D121" s="387" t="s">
        <v>124</v>
      </c>
      <c r="E121" s="387"/>
      <c r="F121" s="387"/>
      <c r="G121" s="387"/>
      <c r="H121" s="387"/>
      <c r="I121" s="387"/>
      <c r="J121" s="387"/>
      <c r="K121" s="387"/>
      <c r="L121" s="387"/>
    </row>
    <row r="122" spans="2:30" x14ac:dyDescent="0.25">
      <c r="D122" s="73"/>
      <c r="E122" s="73"/>
      <c r="F122" s="73"/>
      <c r="G122" s="73"/>
      <c r="H122" s="73"/>
      <c r="I122" s="73"/>
      <c r="J122" s="73"/>
      <c r="K122" s="73"/>
      <c r="L122" s="73"/>
    </row>
    <row r="123" spans="2:30" x14ac:dyDescent="0.25">
      <c r="D123" s="122"/>
      <c r="E123" s="122"/>
      <c r="F123" s="122"/>
      <c r="G123" s="119" t="s">
        <v>118</v>
      </c>
      <c r="H123" s="119"/>
      <c r="I123" s="122"/>
      <c r="J123" s="122"/>
      <c r="K123" s="20"/>
      <c r="L123" s="20"/>
    </row>
    <row r="124" spans="2:30" x14ac:dyDescent="0.25">
      <c r="D124" s="123" t="s">
        <v>166</v>
      </c>
      <c r="E124" s="122"/>
      <c r="F124" s="122"/>
      <c r="G124" s="122"/>
      <c r="H124" s="122"/>
      <c r="I124" s="122"/>
      <c r="J124" s="122"/>
      <c r="K124" s="122"/>
      <c r="L124" s="122"/>
    </row>
    <row r="125" spans="2:30" ht="33.950000000000003" customHeight="1" x14ac:dyDescent="0.25">
      <c r="D125" s="389" t="s">
        <v>167</v>
      </c>
      <c r="E125" s="389"/>
      <c r="F125" s="389"/>
      <c r="G125" s="389"/>
      <c r="H125" s="389"/>
      <c r="I125" s="389"/>
      <c r="J125" s="389"/>
      <c r="K125" s="389"/>
      <c r="L125" s="389"/>
    </row>
    <row r="126" spans="2:30" x14ac:dyDescent="0.25">
      <c r="D126" s="388" t="s">
        <v>125</v>
      </c>
      <c r="E126" s="388"/>
      <c r="F126" s="388"/>
      <c r="G126" s="388"/>
      <c r="H126" s="388"/>
      <c r="I126" s="388"/>
      <c r="J126" s="388"/>
      <c r="K126" s="388"/>
      <c r="L126" s="388"/>
    </row>
  </sheetData>
  <autoFilter ref="B6:AD6"/>
  <mergeCells count="24">
    <mergeCell ref="B4:B5"/>
    <mergeCell ref="C4:C5"/>
    <mergeCell ref="D4:D5"/>
    <mergeCell ref="E4:E5"/>
    <mergeCell ref="F4:F5"/>
    <mergeCell ref="D117:L117"/>
    <mergeCell ref="H4:H5"/>
    <mergeCell ref="I4:I5"/>
    <mergeCell ref="J4:J5"/>
    <mergeCell ref="K4:L5"/>
    <mergeCell ref="G4:G5"/>
    <mergeCell ref="Q4:R5"/>
    <mergeCell ref="S4:S5"/>
    <mergeCell ref="T4:Z4"/>
    <mergeCell ref="AA4:AD4"/>
    <mergeCell ref="D116:L116"/>
    <mergeCell ref="N4:O5"/>
    <mergeCell ref="P4:P5"/>
    <mergeCell ref="D118:L118"/>
    <mergeCell ref="D119:L119"/>
    <mergeCell ref="D120:L120"/>
    <mergeCell ref="D121:L121"/>
    <mergeCell ref="D126:L126"/>
    <mergeCell ref="D125:L12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60"/>
  <sheetViews>
    <sheetView tabSelected="1" zoomScale="90" zoomScaleNormal="90" workbookViewId="0">
      <pane ySplit="6" topLeftCell="A7" activePane="bottomLeft" state="frozen"/>
      <selection pane="bottomLeft" activeCell="C1" sqref="C1"/>
    </sheetView>
  </sheetViews>
  <sheetFormatPr defaultColWidth="9.28515625" defaultRowHeight="17.25" x14ac:dyDescent="0.25"/>
  <cols>
    <col min="1" max="1" width="1.28515625" style="165" customWidth="1"/>
    <col min="2" max="2" width="8.28515625" style="334" customWidth="1"/>
    <col min="3" max="3" width="9.7109375" style="166" customWidth="1"/>
    <col min="4" max="4" width="53.28515625" style="165" customWidth="1"/>
    <col min="5" max="5" width="12.28515625" style="165" customWidth="1"/>
    <col min="6" max="6" width="11.42578125" style="165" customWidth="1"/>
    <col min="7" max="7" width="12" style="165" customWidth="1"/>
    <col min="8" max="8" width="14.7109375" style="165" customWidth="1"/>
    <col min="9" max="9" width="12.7109375" style="165" customWidth="1"/>
    <col min="10" max="10" width="1.7109375" style="165" customWidth="1"/>
    <col min="11" max="11" width="12.7109375" style="167" customWidth="1"/>
    <col min="12" max="12" width="7.42578125" style="167" customWidth="1"/>
    <col min="13" max="13" width="1.42578125" style="168" customWidth="1"/>
    <col min="14" max="14" width="12.7109375" style="167" customWidth="1"/>
    <col min="15" max="15" width="7.7109375" style="167" customWidth="1"/>
    <col min="16" max="16" width="3.140625" style="169" customWidth="1"/>
    <col min="17" max="17" width="12.7109375" style="167" customWidth="1"/>
    <col min="18" max="18" width="7.42578125" style="167" customWidth="1"/>
    <col min="19" max="19" width="2.7109375" style="170" customWidth="1"/>
    <col min="20" max="20" width="11" style="165" customWidth="1"/>
    <col min="21" max="21" width="10.7109375" style="171" customWidth="1"/>
    <col min="22" max="22" width="11.28515625" style="165" customWidth="1"/>
    <col min="23" max="23" width="11.28515625" style="171" customWidth="1"/>
    <col min="24" max="24" width="10.7109375" style="165" customWidth="1"/>
    <col min="25" max="25" width="11.28515625" style="171" customWidth="1"/>
    <col min="26" max="26" width="10.7109375" style="165" customWidth="1"/>
    <col min="27" max="27" width="14.42578125" style="165" customWidth="1"/>
    <col min="28" max="28" width="11.42578125" style="165" customWidth="1"/>
    <col min="29" max="29" width="11.28515625" style="165" customWidth="1"/>
    <col min="30" max="30" width="11.28515625" style="172" customWidth="1"/>
    <col min="31" max="16384" width="9.28515625" style="165"/>
  </cols>
  <sheetData>
    <row r="1" spans="1:30" s="151" customFormat="1" ht="60" customHeight="1" thickBot="1" x14ac:dyDescent="0.3">
      <c r="A1" s="144"/>
      <c r="B1" s="145"/>
      <c r="C1" s="146"/>
      <c r="D1" s="147"/>
      <c r="E1" s="148"/>
      <c r="F1" s="148"/>
      <c r="G1" s="149"/>
      <c r="H1" s="149"/>
      <c r="I1" s="150"/>
      <c r="K1" s="149"/>
      <c r="L1" s="152"/>
      <c r="M1" s="153"/>
      <c r="N1" s="150"/>
      <c r="O1" s="154"/>
      <c r="P1" s="155"/>
      <c r="Q1" s="152"/>
      <c r="R1" s="152"/>
      <c r="S1" s="156"/>
      <c r="T1" s="157"/>
      <c r="U1" s="158"/>
      <c r="V1" s="159"/>
      <c r="W1" s="158"/>
      <c r="X1" s="157"/>
      <c r="Y1" s="158"/>
      <c r="Z1" s="157"/>
      <c r="AA1" s="157"/>
      <c r="AB1" s="157"/>
      <c r="AC1" s="157"/>
      <c r="AD1" s="160"/>
    </row>
    <row r="2" spans="1:30" s="151" customFormat="1" ht="18.75" x14ac:dyDescent="0.3">
      <c r="B2" s="13" t="s">
        <v>165</v>
      </c>
      <c r="C2" s="161"/>
      <c r="E2" s="150"/>
      <c r="F2" s="150"/>
      <c r="G2" s="150"/>
      <c r="H2" s="150"/>
      <c r="I2" s="150"/>
      <c r="K2" s="152"/>
      <c r="L2" s="152"/>
      <c r="M2" s="153"/>
      <c r="N2" s="152"/>
      <c r="O2" s="152"/>
      <c r="P2" s="155"/>
      <c r="Q2" s="152"/>
      <c r="R2" s="152"/>
      <c r="S2" s="156"/>
      <c r="U2" s="162"/>
      <c r="W2" s="162"/>
      <c r="X2" s="163"/>
      <c r="Y2" s="162"/>
      <c r="AA2" s="164"/>
      <c r="AB2" s="164"/>
      <c r="AD2" s="160"/>
    </row>
    <row r="3" spans="1:30" ht="7.15" customHeight="1" thickBot="1" x14ac:dyDescent="0.3">
      <c r="B3" s="165"/>
    </row>
    <row r="4" spans="1:30" s="175" customFormat="1" ht="21.6" customHeight="1" x14ac:dyDescent="0.25">
      <c r="A4" s="173"/>
      <c r="B4" s="432" t="s">
        <v>0</v>
      </c>
      <c r="C4" s="434" t="s">
        <v>1</v>
      </c>
      <c r="D4" s="420" t="s">
        <v>2</v>
      </c>
      <c r="E4" s="420" t="s">
        <v>126</v>
      </c>
      <c r="F4" s="420" t="s">
        <v>3</v>
      </c>
      <c r="G4" s="420" t="s">
        <v>4</v>
      </c>
      <c r="H4" s="420" t="s">
        <v>5</v>
      </c>
      <c r="I4" s="420" t="s">
        <v>6</v>
      </c>
      <c r="J4" s="422"/>
      <c r="K4" s="424" t="s">
        <v>7</v>
      </c>
      <c r="L4" s="424"/>
      <c r="M4" s="174"/>
      <c r="N4" s="426" t="s">
        <v>8</v>
      </c>
      <c r="O4" s="427"/>
      <c r="P4" s="430"/>
      <c r="Q4" s="406" t="s">
        <v>9</v>
      </c>
      <c r="R4" s="407"/>
      <c r="S4" s="410"/>
      <c r="T4" s="412" t="s">
        <v>10</v>
      </c>
      <c r="U4" s="413"/>
      <c r="V4" s="413"/>
      <c r="W4" s="413"/>
      <c r="X4" s="413"/>
      <c r="Y4" s="413"/>
      <c r="Z4" s="414"/>
      <c r="AA4" s="412" t="s">
        <v>11</v>
      </c>
      <c r="AB4" s="413"/>
      <c r="AC4" s="413"/>
      <c r="AD4" s="415"/>
    </row>
    <row r="5" spans="1:30" s="175" customFormat="1" ht="92.25" customHeight="1" x14ac:dyDescent="0.25">
      <c r="A5" s="173"/>
      <c r="B5" s="433"/>
      <c r="C5" s="435"/>
      <c r="D5" s="436"/>
      <c r="E5" s="421"/>
      <c r="F5" s="421"/>
      <c r="G5" s="421"/>
      <c r="H5" s="421"/>
      <c r="I5" s="421"/>
      <c r="J5" s="423"/>
      <c r="K5" s="425"/>
      <c r="L5" s="425"/>
      <c r="M5" s="176"/>
      <c r="N5" s="428"/>
      <c r="O5" s="429"/>
      <c r="P5" s="431"/>
      <c r="Q5" s="408"/>
      <c r="R5" s="409"/>
      <c r="S5" s="411"/>
      <c r="T5" s="177" t="s">
        <v>12</v>
      </c>
      <c r="U5" s="178" t="s">
        <v>13</v>
      </c>
      <c r="V5" s="177" t="s">
        <v>119</v>
      </c>
      <c r="W5" s="178" t="s">
        <v>14</v>
      </c>
      <c r="X5" s="177" t="s">
        <v>15</v>
      </c>
      <c r="Y5" s="178" t="s">
        <v>16</v>
      </c>
      <c r="Z5" s="179" t="s">
        <v>120</v>
      </c>
      <c r="AA5" s="177" t="s">
        <v>17</v>
      </c>
      <c r="AB5" s="177" t="s">
        <v>18</v>
      </c>
      <c r="AC5" s="177" t="s">
        <v>19</v>
      </c>
      <c r="AD5" s="180" t="s">
        <v>20</v>
      </c>
    </row>
    <row r="6" spans="1:30" s="175" customFormat="1" ht="20.65" customHeight="1" x14ac:dyDescent="0.25">
      <c r="A6" s="173"/>
      <c r="B6" s="181"/>
      <c r="C6" s="182"/>
      <c r="D6" s="183"/>
      <c r="E6" s="184"/>
      <c r="F6" s="184"/>
      <c r="G6" s="185"/>
      <c r="H6" s="184"/>
      <c r="I6" s="184"/>
      <c r="J6" s="184"/>
      <c r="K6" s="186" t="s">
        <v>21</v>
      </c>
      <c r="L6" s="186" t="s">
        <v>141</v>
      </c>
      <c r="M6" s="187"/>
      <c r="N6" s="186" t="s">
        <v>21</v>
      </c>
      <c r="O6" s="186" t="s">
        <v>23</v>
      </c>
      <c r="P6" s="188"/>
      <c r="Q6" s="186" t="s">
        <v>21</v>
      </c>
      <c r="R6" s="186" t="s">
        <v>23</v>
      </c>
      <c r="S6" s="189"/>
      <c r="T6" s="190" t="s">
        <v>24</v>
      </c>
      <c r="U6" s="191" t="s">
        <v>24</v>
      </c>
      <c r="V6" s="190" t="s">
        <v>24</v>
      </c>
      <c r="W6" s="191" t="s">
        <v>24</v>
      </c>
      <c r="X6" s="190" t="s">
        <v>24</v>
      </c>
      <c r="Y6" s="191" t="s">
        <v>24</v>
      </c>
      <c r="Z6" s="192" t="s">
        <v>24</v>
      </c>
      <c r="AA6" s="190" t="s">
        <v>24</v>
      </c>
      <c r="AB6" s="190" t="s">
        <v>24</v>
      </c>
      <c r="AC6" s="190" t="s">
        <v>24</v>
      </c>
      <c r="AD6" s="193" t="s">
        <v>24</v>
      </c>
    </row>
    <row r="7" spans="1:30" s="175" customFormat="1" x14ac:dyDescent="0.25">
      <c r="A7" s="173"/>
      <c r="B7" s="194">
        <v>1</v>
      </c>
      <c r="C7" s="195">
        <v>1</v>
      </c>
      <c r="D7" s="196" t="s">
        <v>57</v>
      </c>
      <c r="E7" s="197">
        <v>165787</v>
      </c>
      <c r="F7" s="197">
        <v>39674</v>
      </c>
      <c r="G7" s="197">
        <v>0</v>
      </c>
      <c r="H7" s="197">
        <v>548470</v>
      </c>
      <c r="I7" s="197">
        <v>548470</v>
      </c>
      <c r="J7" s="198"/>
      <c r="K7" s="199">
        <v>205736.38</v>
      </c>
      <c r="L7" s="200">
        <f t="shared" ref="L7:L12" si="0">K7*1000/I7</f>
        <v>375.10963224971283</v>
      </c>
      <c r="M7" s="201"/>
      <c r="N7" s="199">
        <v>116532.4</v>
      </c>
      <c r="O7" s="200">
        <f t="shared" ref="O7:O12" si="1">N7*1000/I7</f>
        <v>212.46813864021732</v>
      </c>
      <c r="P7" s="201"/>
      <c r="Q7" s="199">
        <v>89203.98</v>
      </c>
      <c r="R7" s="200">
        <f t="shared" ref="R7:R12" si="2">Q7*1000/I7</f>
        <v>162.64149360949551</v>
      </c>
      <c r="S7" s="202">
        <v>1</v>
      </c>
      <c r="T7" s="203">
        <v>2.5933302669472184E-2</v>
      </c>
      <c r="U7" s="203">
        <v>1.7214096680408196E-4</v>
      </c>
      <c r="V7" s="203">
        <v>7.4846737902935154E-2</v>
      </c>
      <c r="W7" s="203">
        <v>0.45783876415486169</v>
      </c>
      <c r="X7" s="203">
        <v>0.4351188167410952</v>
      </c>
      <c r="Y7" s="203">
        <v>6.0902375648317552E-3</v>
      </c>
      <c r="Z7" s="192">
        <f t="shared" ref="Z7:Z13" si="3">N7/K7</f>
        <v>0.56641610978087586</v>
      </c>
      <c r="AA7" s="203">
        <v>0</v>
      </c>
      <c r="AB7" s="203">
        <v>1.2952336880036072E-3</v>
      </c>
      <c r="AC7" s="203">
        <v>0.99870476631199645</v>
      </c>
      <c r="AD7" s="204">
        <f t="shared" ref="AD7:AD12" si="4">Q7/K7</f>
        <v>0.43358389021912408</v>
      </c>
    </row>
    <row r="8" spans="1:30" s="175" customFormat="1" x14ac:dyDescent="0.25">
      <c r="A8" s="173"/>
      <c r="B8" s="194">
        <v>20</v>
      </c>
      <c r="C8" s="195">
        <v>1</v>
      </c>
      <c r="D8" s="196" t="s">
        <v>109</v>
      </c>
      <c r="E8" s="197">
        <v>461089</v>
      </c>
      <c r="F8" s="197">
        <v>649194</v>
      </c>
      <c r="G8" s="197">
        <v>0</v>
      </c>
      <c r="H8" s="197">
        <v>2731571</v>
      </c>
      <c r="I8" s="197">
        <v>2731571</v>
      </c>
      <c r="J8" s="205"/>
      <c r="K8" s="199">
        <v>765361.95</v>
      </c>
      <c r="L8" s="206">
        <f t="shared" si="0"/>
        <v>280.19112444816557</v>
      </c>
      <c r="M8" s="207"/>
      <c r="N8" s="199">
        <v>392688.87</v>
      </c>
      <c r="O8" s="200">
        <f t="shared" si="1"/>
        <v>143.75934947325183</v>
      </c>
      <c r="P8" s="208"/>
      <c r="Q8" s="199">
        <v>372673.08</v>
      </c>
      <c r="R8" s="206">
        <f t="shared" si="2"/>
        <v>136.43177497491371</v>
      </c>
      <c r="S8" s="209"/>
      <c r="T8" s="203">
        <v>3.8327951591803452E-2</v>
      </c>
      <c r="U8" s="203">
        <v>0</v>
      </c>
      <c r="V8" s="203">
        <v>8.2981776386990544E-2</v>
      </c>
      <c r="W8" s="203">
        <v>0.38344035571978397</v>
      </c>
      <c r="X8" s="203">
        <v>0.48958639953304511</v>
      </c>
      <c r="Y8" s="203">
        <v>5.6635167683769597E-3</v>
      </c>
      <c r="Z8" s="192">
        <f t="shared" si="3"/>
        <v>0.51307602892984161</v>
      </c>
      <c r="AA8" s="203">
        <v>0</v>
      </c>
      <c r="AB8" s="203">
        <v>0</v>
      </c>
      <c r="AC8" s="203">
        <v>1</v>
      </c>
      <c r="AD8" s="204">
        <f t="shared" si="4"/>
        <v>0.48692397107015845</v>
      </c>
    </row>
    <row r="9" spans="1:30" s="175" customFormat="1" x14ac:dyDescent="0.25">
      <c r="A9" s="173"/>
      <c r="B9" s="194">
        <v>50</v>
      </c>
      <c r="C9" s="195">
        <v>1</v>
      </c>
      <c r="D9" s="196" t="s">
        <v>66</v>
      </c>
      <c r="E9" s="197">
        <v>121779</v>
      </c>
      <c r="F9" s="197">
        <v>55083</v>
      </c>
      <c r="G9" s="197">
        <v>0</v>
      </c>
      <c r="H9" s="197">
        <v>396300</v>
      </c>
      <c r="I9" s="197">
        <v>396300</v>
      </c>
      <c r="J9" s="210"/>
      <c r="K9" s="199">
        <v>158265.13</v>
      </c>
      <c r="L9" s="206">
        <f t="shared" si="0"/>
        <v>399.35687610396167</v>
      </c>
      <c r="M9" s="211"/>
      <c r="N9" s="199">
        <v>70470.789999999994</v>
      </c>
      <c r="O9" s="200">
        <f t="shared" si="1"/>
        <v>177.82182689881404</v>
      </c>
      <c r="P9" s="212"/>
      <c r="Q9" s="199">
        <v>87794.34</v>
      </c>
      <c r="R9" s="206">
        <f t="shared" si="2"/>
        <v>221.53504920514763</v>
      </c>
      <c r="S9" s="213"/>
      <c r="T9" s="203">
        <v>3.0986029814622489E-2</v>
      </c>
      <c r="U9" s="203">
        <v>1.668776524287581E-2</v>
      </c>
      <c r="V9" s="203">
        <v>0.12663828516751408</v>
      </c>
      <c r="W9" s="203">
        <v>0.45362596332466265</v>
      </c>
      <c r="X9" s="203">
        <v>0.36518676745357903</v>
      </c>
      <c r="Y9" s="203">
        <v>6.8751889967460286E-3</v>
      </c>
      <c r="Z9" s="192">
        <f t="shared" si="3"/>
        <v>0.44527047745766862</v>
      </c>
      <c r="AA9" s="203">
        <v>0</v>
      </c>
      <c r="AB9" s="203">
        <v>2.9045152569060829E-4</v>
      </c>
      <c r="AC9" s="203">
        <v>0.99970954847430937</v>
      </c>
      <c r="AD9" s="204">
        <f t="shared" si="4"/>
        <v>0.55472952254233132</v>
      </c>
    </row>
    <row r="10" spans="1:30" s="175" customFormat="1" x14ac:dyDescent="0.25">
      <c r="A10" s="214"/>
      <c r="B10" s="194">
        <v>97</v>
      </c>
      <c r="C10" s="195">
        <v>1</v>
      </c>
      <c r="D10" s="196" t="s">
        <v>113</v>
      </c>
      <c r="E10" s="197">
        <v>316636</v>
      </c>
      <c r="F10" s="197">
        <v>51290</v>
      </c>
      <c r="G10" s="197">
        <v>1611</v>
      </c>
      <c r="H10" s="197">
        <v>1186907</v>
      </c>
      <c r="I10" s="197">
        <v>1187578</v>
      </c>
      <c r="J10" s="215"/>
      <c r="K10" s="199">
        <v>374718.36</v>
      </c>
      <c r="L10" s="206">
        <f t="shared" si="0"/>
        <v>315.53157771531636</v>
      </c>
      <c r="M10" s="216"/>
      <c r="N10" s="199">
        <v>246296.81</v>
      </c>
      <c r="O10" s="200">
        <f t="shared" si="1"/>
        <v>207.39421747455745</v>
      </c>
      <c r="P10" s="208"/>
      <c r="Q10" s="199">
        <v>128421.54999999999</v>
      </c>
      <c r="R10" s="206">
        <f t="shared" si="2"/>
        <v>108.13736024075891</v>
      </c>
      <c r="S10" s="202">
        <v>4</v>
      </c>
      <c r="T10" s="203">
        <v>2.6552759656123845E-2</v>
      </c>
      <c r="U10" s="203">
        <v>0</v>
      </c>
      <c r="V10" s="203">
        <v>6.1870310053954818E-2</v>
      </c>
      <c r="W10" s="203">
        <v>0.42146327433148645</v>
      </c>
      <c r="X10" s="203">
        <v>0.48488902475025963</v>
      </c>
      <c r="Y10" s="203">
        <v>5.2246312081752093E-3</v>
      </c>
      <c r="Z10" s="192">
        <f t="shared" si="3"/>
        <v>0.65728514076545386</v>
      </c>
      <c r="AA10" s="203">
        <v>0.42936025923997961</v>
      </c>
      <c r="AB10" s="203">
        <v>3.0983896394335688E-4</v>
      </c>
      <c r="AC10" s="203">
        <v>0.57032990179607712</v>
      </c>
      <c r="AD10" s="204">
        <f t="shared" si="4"/>
        <v>0.34271485923454614</v>
      </c>
    </row>
    <row r="11" spans="1:30" s="175" customFormat="1" ht="17.25" customHeight="1" x14ac:dyDescent="0.25">
      <c r="A11" s="173"/>
      <c r="B11" s="194">
        <v>172</v>
      </c>
      <c r="C11" s="195">
        <v>1</v>
      </c>
      <c r="D11" s="196" t="s">
        <v>58</v>
      </c>
      <c r="E11" s="197">
        <v>173349</v>
      </c>
      <c r="F11" s="197">
        <v>50445</v>
      </c>
      <c r="G11" s="197">
        <v>0</v>
      </c>
      <c r="H11" s="197">
        <v>547587</v>
      </c>
      <c r="I11" s="197">
        <v>547587</v>
      </c>
      <c r="J11" s="217"/>
      <c r="K11" s="199">
        <v>217456.7</v>
      </c>
      <c r="L11" s="200">
        <f t="shared" si="0"/>
        <v>397.11808351914857</v>
      </c>
      <c r="M11" s="218"/>
      <c r="N11" s="199">
        <v>96774.78</v>
      </c>
      <c r="O11" s="200">
        <f t="shared" si="1"/>
        <v>176.72950599630744</v>
      </c>
      <c r="P11" s="219"/>
      <c r="Q11" s="199">
        <v>120681.92</v>
      </c>
      <c r="R11" s="200">
        <f t="shared" si="2"/>
        <v>220.38857752284113</v>
      </c>
      <c r="S11" s="220">
        <v>1</v>
      </c>
      <c r="T11" s="203">
        <v>3.1177544397414284E-2</v>
      </c>
      <c r="U11" s="203">
        <v>1.3145987001985434E-3</v>
      </c>
      <c r="V11" s="203">
        <v>9.0448875213149538E-2</v>
      </c>
      <c r="W11" s="203">
        <v>0.44786213928876928</v>
      </c>
      <c r="X11" s="203">
        <v>0.42079155333652013</v>
      </c>
      <c r="Y11" s="203">
        <v>8.4052890639482718E-3</v>
      </c>
      <c r="Z11" s="192">
        <f t="shared" si="3"/>
        <v>0.4450301140410941</v>
      </c>
      <c r="AA11" s="203">
        <v>0</v>
      </c>
      <c r="AB11" s="203">
        <v>2.5566381443052947E-3</v>
      </c>
      <c r="AC11" s="203">
        <v>0.99744336185569471</v>
      </c>
      <c r="AD11" s="204">
        <f t="shared" si="4"/>
        <v>0.55496988595890584</v>
      </c>
    </row>
    <row r="12" spans="1:30" s="175" customFormat="1" x14ac:dyDescent="0.25">
      <c r="A12" s="173"/>
      <c r="B12" s="194">
        <v>270</v>
      </c>
      <c r="C12" s="195">
        <v>1</v>
      </c>
      <c r="D12" s="196" t="s">
        <v>84</v>
      </c>
      <c r="E12" s="197">
        <v>338362</v>
      </c>
      <c r="F12" s="197">
        <v>98656</v>
      </c>
      <c r="G12" s="197">
        <v>0</v>
      </c>
      <c r="H12" s="197">
        <v>1381739</v>
      </c>
      <c r="I12" s="197">
        <v>1381739</v>
      </c>
      <c r="J12" s="210"/>
      <c r="K12" s="199">
        <v>498200.4</v>
      </c>
      <c r="L12" s="206">
        <f t="shared" si="0"/>
        <v>360.56042421904573</v>
      </c>
      <c r="M12" s="221"/>
      <c r="N12" s="199">
        <v>246861.43</v>
      </c>
      <c r="O12" s="200">
        <f t="shared" si="1"/>
        <v>178.65995676462776</v>
      </c>
      <c r="P12" s="208"/>
      <c r="Q12" s="199">
        <v>251338.97</v>
      </c>
      <c r="R12" s="206">
        <f t="shared" si="2"/>
        <v>181.90046745441794</v>
      </c>
      <c r="S12" s="209"/>
      <c r="T12" s="203">
        <v>3.0840702818581259E-2</v>
      </c>
      <c r="U12" s="203">
        <v>1.3027956615174756E-3</v>
      </c>
      <c r="V12" s="203">
        <v>6.395725731638191E-2</v>
      </c>
      <c r="W12" s="203">
        <v>0.46162703505363317</v>
      </c>
      <c r="X12" s="203">
        <v>0.43694306558946855</v>
      </c>
      <c r="Y12" s="203">
        <v>5.3291435604176807E-3</v>
      </c>
      <c r="Z12" s="192">
        <f t="shared" si="3"/>
        <v>0.49550628622538234</v>
      </c>
      <c r="AA12" s="203">
        <v>0</v>
      </c>
      <c r="AB12" s="203">
        <v>1.4763329379443228E-3</v>
      </c>
      <c r="AC12" s="203">
        <v>0.99852366706205564</v>
      </c>
      <c r="AD12" s="204">
        <f t="shared" si="4"/>
        <v>0.5044937137746176</v>
      </c>
    </row>
    <row r="13" spans="1:30" s="175" customFormat="1" x14ac:dyDescent="0.25">
      <c r="A13" s="157"/>
      <c r="B13" s="194"/>
      <c r="C13" s="195"/>
      <c r="D13" s="222" t="s">
        <v>130</v>
      </c>
      <c r="E13" s="223">
        <f>SUM(E7:E12)</f>
        <v>1577002</v>
      </c>
      <c r="F13" s="223">
        <f t="shared" ref="F13:K13" si="5">SUM(F7:F12)</f>
        <v>944342</v>
      </c>
      <c r="G13" s="223">
        <f t="shared" si="5"/>
        <v>1611</v>
      </c>
      <c r="H13" s="223">
        <f t="shared" si="5"/>
        <v>6792574</v>
      </c>
      <c r="I13" s="223">
        <f t="shared" si="5"/>
        <v>6793245</v>
      </c>
      <c r="J13" s="223"/>
      <c r="K13" s="223">
        <f t="shared" si="5"/>
        <v>2219738.92</v>
      </c>
      <c r="L13" s="224">
        <f t="shared" ref="L13" si="6">K13*1000/I13</f>
        <v>326.75678854509147</v>
      </c>
      <c r="M13" s="215"/>
      <c r="N13" s="225">
        <f>SUM(N7:N12)</f>
        <v>1169625.08</v>
      </c>
      <c r="O13" s="226">
        <f t="shared" ref="O13" si="7">N13*1000/I13</f>
        <v>172.1747235673084</v>
      </c>
      <c r="P13" s="227"/>
      <c r="Q13" s="225">
        <f>SUM(Q7:Q12)</f>
        <v>1050113.8400000001</v>
      </c>
      <c r="R13" s="224">
        <f t="shared" ref="R13" si="8">Q13*1000/I13</f>
        <v>154.58206497778309</v>
      </c>
      <c r="S13" s="228"/>
      <c r="T13" s="229"/>
      <c r="U13" s="203"/>
      <c r="V13" s="203"/>
      <c r="W13" s="391" t="s">
        <v>138</v>
      </c>
      <c r="X13" s="392"/>
      <c r="Y13" s="393"/>
      <c r="Z13" s="192">
        <f t="shared" si="3"/>
        <v>0.52692011184810872</v>
      </c>
      <c r="AA13" s="203"/>
      <c r="AB13" s="203"/>
      <c r="AC13" s="203"/>
      <c r="AD13" s="204">
        <f t="shared" ref="AD13" si="9">Q13/K13</f>
        <v>0.47307988815189134</v>
      </c>
    </row>
    <row r="14" spans="1:30" s="175" customFormat="1" x14ac:dyDescent="0.25">
      <c r="A14" s="157"/>
      <c r="B14" s="194"/>
      <c r="C14" s="195"/>
      <c r="D14" s="196"/>
      <c r="E14" s="197"/>
      <c r="F14" s="197"/>
      <c r="G14" s="197"/>
      <c r="H14" s="197"/>
      <c r="I14" s="197"/>
      <c r="J14" s="215"/>
      <c r="K14" s="230"/>
      <c r="L14" s="231"/>
      <c r="M14" s="215"/>
      <c r="N14" s="230"/>
      <c r="O14" s="200"/>
      <c r="P14" s="208"/>
      <c r="Q14" s="230"/>
      <c r="R14" s="231"/>
      <c r="S14" s="202"/>
      <c r="T14" s="203"/>
      <c r="U14" s="203"/>
      <c r="V14" s="203"/>
      <c r="W14" s="203"/>
      <c r="X14" s="203"/>
      <c r="Y14" s="203"/>
      <c r="Z14" s="192"/>
      <c r="AA14" s="203"/>
      <c r="AB14" s="203"/>
      <c r="AC14" s="203"/>
      <c r="AD14" s="204"/>
    </row>
    <row r="15" spans="1:30" s="175" customFormat="1" ht="18" thickBot="1" x14ac:dyDescent="0.3">
      <c r="A15" s="157"/>
      <c r="B15" s="194"/>
      <c r="C15" s="195"/>
      <c r="D15" s="232"/>
      <c r="E15" s="233"/>
      <c r="F15" s="233"/>
      <c r="G15" s="233"/>
      <c r="H15" s="233"/>
      <c r="I15" s="233"/>
      <c r="J15" s="234"/>
      <c r="K15" s="235"/>
      <c r="L15" s="236"/>
      <c r="M15" s="234"/>
      <c r="N15" s="235"/>
      <c r="O15" s="237"/>
      <c r="P15" s="238"/>
      <c r="Q15" s="235"/>
      <c r="R15" s="236"/>
      <c r="S15" s="239"/>
      <c r="T15" s="240"/>
      <c r="U15" s="240"/>
      <c r="V15" s="240"/>
      <c r="W15" s="240"/>
      <c r="X15" s="240"/>
      <c r="Y15" s="240"/>
      <c r="Z15" s="241"/>
      <c r="AA15" s="240"/>
      <c r="AB15" s="240"/>
      <c r="AC15" s="240"/>
      <c r="AD15" s="242"/>
    </row>
    <row r="16" spans="1:30" s="175" customFormat="1" ht="17.25" customHeight="1" thickBot="1" x14ac:dyDescent="0.3">
      <c r="A16" s="157"/>
      <c r="B16" s="194"/>
      <c r="C16" s="243"/>
      <c r="D16" s="394" t="s">
        <v>131</v>
      </c>
      <c r="E16" s="395"/>
      <c r="F16" s="395"/>
      <c r="G16" s="395"/>
      <c r="H16" s="395"/>
      <c r="I16" s="395"/>
      <c r="J16" s="395"/>
      <c r="K16" s="395"/>
      <c r="L16" s="395"/>
      <c r="M16" s="395"/>
      <c r="N16" s="395"/>
      <c r="O16" s="395"/>
      <c r="P16" s="395"/>
      <c r="Q16" s="395"/>
      <c r="R16" s="395"/>
      <c r="S16" s="395"/>
      <c r="T16" s="395"/>
      <c r="U16" s="395"/>
      <c r="V16" s="395"/>
      <c r="W16" s="395"/>
      <c r="X16" s="395"/>
      <c r="Y16" s="395"/>
      <c r="Z16" s="395"/>
      <c r="AA16" s="395"/>
      <c r="AB16" s="395"/>
      <c r="AC16" s="395"/>
      <c r="AD16" s="396"/>
    </row>
    <row r="17" spans="1:30" s="175" customFormat="1" x14ac:dyDescent="0.25">
      <c r="A17" s="173"/>
      <c r="B17" s="194">
        <v>6</v>
      </c>
      <c r="C17" s="195">
        <v>2</v>
      </c>
      <c r="D17" s="196" t="s">
        <v>46</v>
      </c>
      <c r="E17" s="197">
        <v>200192</v>
      </c>
      <c r="F17" s="197">
        <v>24298</v>
      </c>
      <c r="G17" s="197">
        <v>0</v>
      </c>
      <c r="H17" s="197">
        <v>663460</v>
      </c>
      <c r="I17" s="197">
        <v>663460</v>
      </c>
      <c r="J17" s="217"/>
      <c r="K17" s="199">
        <v>250158.53</v>
      </c>
      <c r="L17" s="200">
        <f t="shared" ref="L17:L22" si="10">K17*1000/I17</f>
        <v>377.05141229312994</v>
      </c>
      <c r="M17" s="201"/>
      <c r="N17" s="199">
        <v>138593.60999999999</v>
      </c>
      <c r="O17" s="200">
        <f t="shared" ref="O17:O22" si="11">N17*1000/I17</f>
        <v>208.89520091640793</v>
      </c>
      <c r="P17" s="208"/>
      <c r="Q17" s="199">
        <v>111564.92</v>
      </c>
      <c r="R17" s="200">
        <f t="shared" ref="R17:R22" si="12">Q17*1000/I17</f>
        <v>168.15621137672204</v>
      </c>
      <c r="S17" s="209"/>
      <c r="T17" s="203">
        <v>2.6376829350213189E-2</v>
      </c>
      <c r="U17" s="203">
        <v>4.3292039221721701E-2</v>
      </c>
      <c r="V17" s="203">
        <v>9.402323815650665E-2</v>
      </c>
      <c r="W17" s="203">
        <v>0.45749028400371422</v>
      </c>
      <c r="X17" s="203">
        <v>0.3700055146842629</v>
      </c>
      <c r="Y17" s="203">
        <v>8.8120945835814517E-3</v>
      </c>
      <c r="Z17" s="192">
        <f t="shared" ref="Z17:Z22" si="13">N17/K17</f>
        <v>0.55402312285733368</v>
      </c>
      <c r="AA17" s="203">
        <v>0.5554613403568075</v>
      </c>
      <c r="AB17" s="203">
        <v>0</v>
      </c>
      <c r="AC17" s="203">
        <v>0.4445386596431925</v>
      </c>
      <c r="AD17" s="204">
        <f t="shared" ref="AD17:AD22" si="14">Q17/K17</f>
        <v>0.44597687714266626</v>
      </c>
    </row>
    <row r="18" spans="1:30" s="175" customFormat="1" x14ac:dyDescent="0.25">
      <c r="A18" s="173"/>
      <c r="B18" s="194">
        <v>18</v>
      </c>
      <c r="C18" s="195">
        <v>2</v>
      </c>
      <c r="D18" s="196" t="s">
        <v>49</v>
      </c>
      <c r="E18" s="197">
        <v>139488</v>
      </c>
      <c r="F18" s="197">
        <v>28699</v>
      </c>
      <c r="G18" s="197">
        <v>0</v>
      </c>
      <c r="H18" s="197">
        <v>398718</v>
      </c>
      <c r="I18" s="197">
        <v>398718</v>
      </c>
      <c r="J18" s="217"/>
      <c r="K18" s="199">
        <v>156047.62</v>
      </c>
      <c r="L18" s="200">
        <f t="shared" si="10"/>
        <v>391.37340175261716</v>
      </c>
      <c r="M18" s="201"/>
      <c r="N18" s="199">
        <v>54652.75</v>
      </c>
      <c r="O18" s="200">
        <f t="shared" si="11"/>
        <v>137.07118815804654</v>
      </c>
      <c r="P18" s="208"/>
      <c r="Q18" s="199">
        <v>101394.87000000001</v>
      </c>
      <c r="R18" s="200">
        <f t="shared" si="12"/>
        <v>254.30221359457065</v>
      </c>
      <c r="S18" s="209"/>
      <c r="T18" s="203">
        <v>4.0198160202368591E-2</v>
      </c>
      <c r="U18" s="203">
        <v>0</v>
      </c>
      <c r="V18" s="203">
        <v>9.5288892141749501E-2</v>
      </c>
      <c r="W18" s="203">
        <v>0.49387835012876757</v>
      </c>
      <c r="X18" s="203">
        <v>0.35886574783519587</v>
      </c>
      <c r="Y18" s="203">
        <v>1.1768849691918522E-2</v>
      </c>
      <c r="Z18" s="192">
        <f t="shared" si="13"/>
        <v>0.35023123069739864</v>
      </c>
      <c r="AA18" s="203">
        <v>0</v>
      </c>
      <c r="AB18" s="203">
        <v>1.3610156016768894E-4</v>
      </c>
      <c r="AC18" s="203">
        <v>0.99986389843983225</v>
      </c>
      <c r="AD18" s="204">
        <f t="shared" si="14"/>
        <v>0.64976876930260141</v>
      </c>
    </row>
    <row r="19" spans="1:30" s="175" customFormat="1" x14ac:dyDescent="0.25">
      <c r="A19" s="173"/>
      <c r="B19" s="194">
        <v>53</v>
      </c>
      <c r="C19" s="195">
        <v>2</v>
      </c>
      <c r="D19" s="196" t="s">
        <v>110</v>
      </c>
      <c r="E19" s="197">
        <v>150201</v>
      </c>
      <c r="F19" s="197">
        <v>59039</v>
      </c>
      <c r="G19" s="197">
        <v>0</v>
      </c>
      <c r="H19" s="197">
        <v>583500</v>
      </c>
      <c r="I19" s="197">
        <v>583500</v>
      </c>
      <c r="J19" s="215"/>
      <c r="K19" s="199">
        <v>192378.55</v>
      </c>
      <c r="L19" s="206">
        <f t="shared" si="10"/>
        <v>329.69760068551841</v>
      </c>
      <c r="M19" s="221"/>
      <c r="N19" s="199">
        <v>100601.65</v>
      </c>
      <c r="O19" s="200">
        <f t="shared" si="11"/>
        <v>172.4107112253642</v>
      </c>
      <c r="P19" s="208"/>
      <c r="Q19" s="199">
        <v>91776.9</v>
      </c>
      <c r="R19" s="206">
        <f t="shared" si="12"/>
        <v>157.28688946015424</v>
      </c>
      <c r="S19" s="209"/>
      <c r="T19" s="203">
        <v>3.1958620957012143E-2</v>
      </c>
      <c r="U19" s="203">
        <v>0</v>
      </c>
      <c r="V19" s="203">
        <v>0.10414839120431922</v>
      </c>
      <c r="W19" s="203">
        <v>0.39443826219550077</v>
      </c>
      <c r="X19" s="203">
        <v>0.46422916522740931</v>
      </c>
      <c r="Y19" s="203">
        <v>5.2255604157585896E-3</v>
      </c>
      <c r="Z19" s="192">
        <f t="shared" si="13"/>
        <v>0.52293589903864024</v>
      </c>
      <c r="AA19" s="203">
        <v>0</v>
      </c>
      <c r="AB19" s="203">
        <v>8.8170334801022921E-4</v>
      </c>
      <c r="AC19" s="203">
        <v>0.99911829665198981</v>
      </c>
      <c r="AD19" s="204">
        <f t="shared" si="14"/>
        <v>0.47706410096135976</v>
      </c>
    </row>
    <row r="20" spans="1:30" s="175" customFormat="1" x14ac:dyDescent="0.25">
      <c r="A20" s="173"/>
      <c r="B20" s="194">
        <v>335</v>
      </c>
      <c r="C20" s="195">
        <v>2</v>
      </c>
      <c r="D20" s="196" t="s">
        <v>93</v>
      </c>
      <c r="E20" s="197">
        <v>133374</v>
      </c>
      <c r="F20" s="197">
        <v>5852</v>
      </c>
      <c r="G20" s="197">
        <v>9644</v>
      </c>
      <c r="H20" s="197">
        <v>305516</v>
      </c>
      <c r="I20" s="197">
        <v>309534</v>
      </c>
      <c r="J20" s="210"/>
      <c r="K20" s="199">
        <v>146503.16322074048</v>
      </c>
      <c r="L20" s="206">
        <f t="shared" si="10"/>
        <v>473.30232937493287</v>
      </c>
      <c r="M20" s="211"/>
      <c r="N20" s="199">
        <v>88911.100576592362</v>
      </c>
      <c r="O20" s="200">
        <f t="shared" si="11"/>
        <v>287.24179113309799</v>
      </c>
      <c r="P20" s="208">
        <v>6</v>
      </c>
      <c r="Q20" s="199">
        <v>57592.062644148085</v>
      </c>
      <c r="R20" s="206">
        <f t="shared" si="12"/>
        <v>186.06053824183479</v>
      </c>
      <c r="S20" s="209"/>
      <c r="T20" s="203">
        <v>1.8933406392263086E-2</v>
      </c>
      <c r="U20" s="203">
        <v>9.6872043469761586E-4</v>
      </c>
      <c r="V20" s="203">
        <v>5.4765715061702157E-2</v>
      </c>
      <c r="W20" s="203">
        <v>0.62521035299418026</v>
      </c>
      <c r="X20" s="203">
        <v>0.29238227658205346</v>
      </c>
      <c r="Y20" s="203">
        <v>7.739528535103569E-3</v>
      </c>
      <c r="Z20" s="192">
        <f t="shared" si="13"/>
        <v>0.60688860651170706</v>
      </c>
      <c r="AA20" s="203">
        <v>0.27762089541386853</v>
      </c>
      <c r="AB20" s="203">
        <v>1.0843508138589917E-3</v>
      </c>
      <c r="AC20" s="203">
        <v>0.72129475377227248</v>
      </c>
      <c r="AD20" s="204">
        <f t="shared" si="14"/>
        <v>0.39311139348829272</v>
      </c>
    </row>
    <row r="21" spans="1:30" s="175" customFormat="1" x14ac:dyDescent="0.25">
      <c r="A21" s="173"/>
      <c r="B21" s="194">
        <v>357</v>
      </c>
      <c r="C21" s="195">
        <v>2</v>
      </c>
      <c r="D21" s="196" t="s">
        <v>73</v>
      </c>
      <c r="E21" s="197">
        <v>165301</v>
      </c>
      <c r="F21" s="197">
        <v>31527</v>
      </c>
      <c r="G21" s="197">
        <v>0</v>
      </c>
      <c r="H21" s="197">
        <v>447888</v>
      </c>
      <c r="I21" s="197">
        <v>447888</v>
      </c>
      <c r="J21" s="210"/>
      <c r="K21" s="199">
        <v>191340.78</v>
      </c>
      <c r="L21" s="206">
        <f t="shared" si="10"/>
        <v>427.20675704640445</v>
      </c>
      <c r="M21" s="244"/>
      <c r="N21" s="199">
        <v>106652.32</v>
      </c>
      <c r="O21" s="200">
        <f t="shared" si="11"/>
        <v>238.12274497195727</v>
      </c>
      <c r="P21" s="245"/>
      <c r="Q21" s="199">
        <v>84688.46</v>
      </c>
      <c r="R21" s="206">
        <f t="shared" si="12"/>
        <v>189.08401207444717</v>
      </c>
      <c r="S21" s="220">
        <v>1</v>
      </c>
      <c r="T21" s="203">
        <v>2.3139299735814467E-2</v>
      </c>
      <c r="U21" s="203">
        <v>8.0140778934766725E-3</v>
      </c>
      <c r="V21" s="203">
        <v>9.45621248557931E-2</v>
      </c>
      <c r="W21" s="203">
        <v>0.49577186881635577</v>
      </c>
      <c r="X21" s="203">
        <v>0.37113669913603375</v>
      </c>
      <c r="Y21" s="203">
        <v>7.3759295625261592E-3</v>
      </c>
      <c r="Z21" s="192">
        <f t="shared" si="13"/>
        <v>0.55739461289956072</v>
      </c>
      <c r="AA21" s="203">
        <v>0</v>
      </c>
      <c r="AB21" s="203">
        <v>1.3476452399772056E-3</v>
      </c>
      <c r="AC21" s="203">
        <v>0.99865235476002279</v>
      </c>
      <c r="AD21" s="204">
        <f t="shared" si="14"/>
        <v>0.44260538710043934</v>
      </c>
    </row>
    <row r="22" spans="1:30" s="175" customFormat="1" x14ac:dyDescent="0.25">
      <c r="A22" s="173"/>
      <c r="B22" s="194">
        <v>441</v>
      </c>
      <c r="C22" s="195">
        <v>2</v>
      </c>
      <c r="D22" s="196" t="s">
        <v>83</v>
      </c>
      <c r="E22" s="197">
        <v>285567</v>
      </c>
      <c r="F22" s="197">
        <v>117376</v>
      </c>
      <c r="G22" s="197">
        <v>26</v>
      </c>
      <c r="H22" s="197">
        <v>968580</v>
      </c>
      <c r="I22" s="197">
        <v>968591</v>
      </c>
      <c r="J22" s="210"/>
      <c r="K22" s="199">
        <v>341228.06</v>
      </c>
      <c r="L22" s="206">
        <f t="shared" si="10"/>
        <v>352.29323832247047</v>
      </c>
      <c r="M22" s="221"/>
      <c r="N22" s="199">
        <v>149648.92000000001</v>
      </c>
      <c r="O22" s="200">
        <f t="shared" si="11"/>
        <v>154.50166272451426</v>
      </c>
      <c r="P22" s="208"/>
      <c r="Q22" s="199">
        <v>191579.13999999998</v>
      </c>
      <c r="R22" s="206">
        <f t="shared" si="12"/>
        <v>197.79157559795618</v>
      </c>
      <c r="S22" s="209"/>
      <c r="T22" s="203">
        <v>3.5662669667111527E-2</v>
      </c>
      <c r="U22" s="203">
        <v>1.2649673649499106E-2</v>
      </c>
      <c r="V22" s="203">
        <v>5.4135038194729368E-2</v>
      </c>
      <c r="W22" s="203">
        <v>0.45472917545946867</v>
      </c>
      <c r="X22" s="203">
        <v>0.43955653004378514</v>
      </c>
      <c r="Y22" s="203">
        <v>3.266912985406109E-3</v>
      </c>
      <c r="Z22" s="192">
        <f t="shared" si="13"/>
        <v>0.4385598300444577</v>
      </c>
      <c r="AA22" s="203">
        <v>0</v>
      </c>
      <c r="AB22" s="203">
        <v>8.2321071072769209E-4</v>
      </c>
      <c r="AC22" s="203">
        <v>0.99917678928927234</v>
      </c>
      <c r="AD22" s="204">
        <f t="shared" si="14"/>
        <v>0.56144016995554236</v>
      </c>
    </row>
    <row r="23" spans="1:30" s="175" customFormat="1" x14ac:dyDescent="0.25">
      <c r="A23" s="157"/>
      <c r="B23" s="194"/>
      <c r="C23" s="195"/>
      <c r="D23" s="222" t="s">
        <v>130</v>
      </c>
      <c r="E23" s="223">
        <f>SUM(E17:E22)</f>
        <v>1074123</v>
      </c>
      <c r="F23" s="223">
        <f t="shared" ref="F23:K23" si="15">SUM(F17:F22)</f>
        <v>266791</v>
      </c>
      <c r="G23" s="223">
        <f t="shared" si="15"/>
        <v>9670</v>
      </c>
      <c r="H23" s="223">
        <f t="shared" si="15"/>
        <v>3367662</v>
      </c>
      <c r="I23" s="223">
        <f t="shared" si="15"/>
        <v>3371691</v>
      </c>
      <c r="J23" s="223"/>
      <c r="K23" s="223">
        <f t="shared" si="15"/>
        <v>1277656.7032207404</v>
      </c>
      <c r="L23" s="224">
        <f t="shared" ref="L23" si="16">K23*1000/I23</f>
        <v>378.93647526441191</v>
      </c>
      <c r="M23" s="210"/>
      <c r="N23" s="225">
        <f>SUM(N17:N22)</f>
        <v>639060.35057659238</v>
      </c>
      <c r="O23" s="226">
        <f>N23*1000/H23</f>
        <v>189.76380366455788</v>
      </c>
      <c r="P23" s="208"/>
      <c r="Q23" s="225">
        <f>SUM(Q17:Q22)</f>
        <v>638596.35264414805</v>
      </c>
      <c r="R23" s="224">
        <f t="shared" ref="R23" si="17">Q23*1000/I23</f>
        <v>189.39942973544964</v>
      </c>
      <c r="S23" s="209"/>
      <c r="T23" s="203"/>
      <c r="U23" s="203"/>
      <c r="V23" s="203"/>
      <c r="W23" s="391" t="s">
        <v>138</v>
      </c>
      <c r="X23" s="392"/>
      <c r="Y23" s="393"/>
      <c r="Z23" s="192">
        <f t="shared" ref="Z23" si="18">N23/K23</f>
        <v>0.50018158161393222</v>
      </c>
      <c r="AA23" s="203"/>
      <c r="AB23" s="203"/>
      <c r="AC23" s="203"/>
      <c r="AD23" s="204">
        <f t="shared" ref="AD23" si="19">Q23/K23</f>
        <v>0.49981841838606778</v>
      </c>
    </row>
    <row r="24" spans="1:30" s="175" customFormat="1" x14ac:dyDescent="0.25">
      <c r="A24" s="157"/>
      <c r="B24" s="194"/>
      <c r="C24" s="195"/>
      <c r="D24" s="196"/>
      <c r="E24" s="197"/>
      <c r="F24" s="197"/>
      <c r="G24" s="197"/>
      <c r="H24" s="197"/>
      <c r="I24" s="197"/>
      <c r="J24" s="215"/>
      <c r="K24" s="230"/>
      <c r="L24" s="231"/>
      <c r="M24" s="210"/>
      <c r="N24" s="230"/>
      <c r="O24" s="200"/>
      <c r="P24" s="208"/>
      <c r="Q24" s="230"/>
      <c r="R24" s="231"/>
      <c r="S24" s="209"/>
      <c r="T24" s="203"/>
      <c r="U24" s="203"/>
      <c r="V24" s="203"/>
      <c r="W24" s="203"/>
      <c r="X24" s="203"/>
      <c r="Y24" s="203"/>
      <c r="Z24" s="192"/>
      <c r="AA24" s="203"/>
      <c r="AB24" s="203"/>
      <c r="AC24" s="203"/>
      <c r="AD24" s="204"/>
    </row>
    <row r="25" spans="1:30" s="175" customFormat="1" ht="18" thickBot="1" x14ac:dyDescent="0.3">
      <c r="A25" s="157"/>
      <c r="B25" s="194"/>
      <c r="C25" s="195"/>
      <c r="D25" s="232"/>
      <c r="E25" s="233"/>
      <c r="F25" s="233"/>
      <c r="G25" s="233"/>
      <c r="H25" s="233"/>
      <c r="I25" s="233"/>
      <c r="J25" s="234"/>
      <c r="K25" s="235"/>
      <c r="L25" s="236"/>
      <c r="M25" s="246"/>
      <c r="N25" s="235"/>
      <c r="O25" s="237"/>
      <c r="P25" s="238"/>
      <c r="Q25" s="235"/>
      <c r="R25" s="236"/>
      <c r="S25" s="247"/>
      <c r="T25" s="240"/>
      <c r="U25" s="240"/>
      <c r="V25" s="240"/>
      <c r="W25" s="240"/>
      <c r="X25" s="240"/>
      <c r="Y25" s="240"/>
      <c r="Z25" s="241"/>
      <c r="AA25" s="240"/>
      <c r="AB25" s="240"/>
      <c r="AC25" s="240"/>
      <c r="AD25" s="242"/>
    </row>
    <row r="26" spans="1:30" s="175" customFormat="1" ht="17.25" customHeight="1" thickBot="1" x14ac:dyDescent="0.3">
      <c r="A26" s="157"/>
      <c r="B26" s="194"/>
      <c r="C26" s="243"/>
      <c r="D26" s="417" t="s">
        <v>135</v>
      </c>
      <c r="E26" s="418"/>
      <c r="F26" s="418"/>
      <c r="G26" s="418"/>
      <c r="H26" s="418"/>
      <c r="I26" s="418"/>
      <c r="J26" s="418"/>
      <c r="K26" s="418"/>
      <c r="L26" s="418"/>
      <c r="M26" s="418"/>
      <c r="N26" s="418"/>
      <c r="O26" s="418"/>
      <c r="P26" s="418"/>
      <c r="Q26" s="418"/>
      <c r="R26" s="418"/>
      <c r="S26" s="418"/>
      <c r="T26" s="418"/>
      <c r="U26" s="418"/>
      <c r="V26" s="418"/>
      <c r="W26" s="418"/>
      <c r="X26" s="418"/>
      <c r="Y26" s="418"/>
      <c r="Z26" s="418"/>
      <c r="AA26" s="418"/>
      <c r="AB26" s="418"/>
      <c r="AC26" s="418"/>
      <c r="AD26" s="419"/>
    </row>
    <row r="27" spans="1:30" s="175" customFormat="1" x14ac:dyDescent="0.25">
      <c r="A27" s="173"/>
      <c r="B27" s="194">
        <v>14</v>
      </c>
      <c r="C27" s="195">
        <v>3</v>
      </c>
      <c r="D27" s="196" t="s">
        <v>29</v>
      </c>
      <c r="E27" s="197">
        <v>42436</v>
      </c>
      <c r="F27" s="197">
        <v>11200</v>
      </c>
      <c r="G27" s="197">
        <v>0</v>
      </c>
      <c r="H27" s="197">
        <v>147000</v>
      </c>
      <c r="I27" s="197">
        <v>147000</v>
      </c>
      <c r="J27" s="217"/>
      <c r="K27" s="199">
        <v>56919.519999999997</v>
      </c>
      <c r="L27" s="200">
        <f t="shared" ref="L27:L33" si="20">K27*1000/I27</f>
        <v>387.20761904761906</v>
      </c>
      <c r="M27" s="248"/>
      <c r="N27" s="199">
        <v>29309.63</v>
      </c>
      <c r="O27" s="200">
        <f t="shared" ref="O27:O33" si="21">N27*1000/I27</f>
        <v>199.38523809523809</v>
      </c>
      <c r="P27" s="208"/>
      <c r="Q27" s="199">
        <v>27609.89</v>
      </c>
      <c r="R27" s="200">
        <f t="shared" ref="R27:R33" si="22">Q27*1000/I27</f>
        <v>187.82238095238094</v>
      </c>
      <c r="S27" s="209"/>
      <c r="T27" s="203">
        <v>2.763494455576546E-2</v>
      </c>
      <c r="U27" s="203">
        <v>0</v>
      </c>
      <c r="V27" s="203">
        <v>0.12953626504326393</v>
      </c>
      <c r="W27" s="203">
        <v>0.5090091550115099</v>
      </c>
      <c r="X27" s="203">
        <v>0.32803552961944588</v>
      </c>
      <c r="Y27" s="203">
        <v>5.7841057700148378E-3</v>
      </c>
      <c r="Z27" s="192">
        <f t="shared" ref="Z27:Z33" si="23">N27/K27</f>
        <v>0.51493108163947976</v>
      </c>
      <c r="AA27" s="203">
        <v>0</v>
      </c>
      <c r="AB27" s="203">
        <v>2.6276816024982351E-3</v>
      </c>
      <c r="AC27" s="203">
        <v>0.99737231839750184</v>
      </c>
      <c r="AD27" s="204">
        <f t="shared" ref="AD27:AD33" si="24">Q27/K27</f>
        <v>0.4850689183605203</v>
      </c>
    </row>
    <row r="28" spans="1:30" s="175" customFormat="1" x14ac:dyDescent="0.25">
      <c r="A28" s="173"/>
      <c r="B28" s="194">
        <v>36</v>
      </c>
      <c r="C28" s="195">
        <v>3</v>
      </c>
      <c r="D28" s="196" t="s">
        <v>55</v>
      </c>
      <c r="E28" s="197">
        <v>29901</v>
      </c>
      <c r="F28" s="197">
        <v>26026</v>
      </c>
      <c r="G28" s="197">
        <v>0</v>
      </c>
      <c r="H28" s="197">
        <v>131000</v>
      </c>
      <c r="I28" s="197">
        <v>131000</v>
      </c>
      <c r="J28" s="217"/>
      <c r="K28" s="199">
        <v>55422.86</v>
      </c>
      <c r="L28" s="200">
        <f t="shared" si="20"/>
        <v>423.07526717557249</v>
      </c>
      <c r="M28" s="201"/>
      <c r="N28" s="199">
        <v>32536.53</v>
      </c>
      <c r="O28" s="200">
        <f t="shared" si="21"/>
        <v>248.37045801526719</v>
      </c>
      <c r="P28" s="212"/>
      <c r="Q28" s="199">
        <v>22886.33</v>
      </c>
      <c r="R28" s="200">
        <f t="shared" si="22"/>
        <v>174.70480916030533</v>
      </c>
      <c r="S28" s="213"/>
      <c r="T28" s="203">
        <v>2.2184602967802652E-2</v>
      </c>
      <c r="U28" s="203">
        <v>3.0734684983309529E-5</v>
      </c>
      <c r="V28" s="203">
        <v>7.8982300816958659E-2</v>
      </c>
      <c r="W28" s="203">
        <v>0.43177837341597275</v>
      </c>
      <c r="X28" s="203">
        <v>0.45906554878470446</v>
      </c>
      <c r="Y28" s="203">
        <v>7.9584393295781698E-3</v>
      </c>
      <c r="Z28" s="192">
        <f t="shared" si="23"/>
        <v>0.58705974393959459</v>
      </c>
      <c r="AA28" s="203">
        <v>0</v>
      </c>
      <c r="AB28" s="203">
        <v>0</v>
      </c>
      <c r="AC28" s="203">
        <v>1</v>
      </c>
      <c r="AD28" s="204">
        <f t="shared" si="24"/>
        <v>0.41294025606040541</v>
      </c>
    </row>
    <row r="29" spans="1:30" s="175" customFormat="1" x14ac:dyDescent="0.25">
      <c r="A29" s="173"/>
      <c r="B29" s="194">
        <v>55</v>
      </c>
      <c r="C29" s="195">
        <v>3</v>
      </c>
      <c r="D29" s="196" t="s">
        <v>91</v>
      </c>
      <c r="E29" s="197">
        <v>26251</v>
      </c>
      <c r="F29" s="197">
        <v>6266</v>
      </c>
      <c r="G29" s="197">
        <v>114</v>
      </c>
      <c r="H29" s="197">
        <v>75140</v>
      </c>
      <c r="I29" s="197">
        <v>75188</v>
      </c>
      <c r="J29" s="210"/>
      <c r="K29" s="199">
        <v>32553.283600957311</v>
      </c>
      <c r="L29" s="206">
        <f t="shared" si="20"/>
        <v>432.95849870933279</v>
      </c>
      <c r="M29" s="211"/>
      <c r="N29" s="199">
        <v>9195.3688807658473</v>
      </c>
      <c r="O29" s="200">
        <f t="shared" si="21"/>
        <v>122.29835719484289</v>
      </c>
      <c r="P29" s="208">
        <v>6</v>
      </c>
      <c r="Q29" s="199">
        <v>23357.91472019146</v>
      </c>
      <c r="R29" s="206">
        <f t="shared" si="22"/>
        <v>310.66014151448979</v>
      </c>
      <c r="S29" s="209"/>
      <c r="T29" s="203">
        <v>4.5024838630021095E-2</v>
      </c>
      <c r="U29" s="203">
        <v>1.1619979729524549E-2</v>
      </c>
      <c r="V29" s="203">
        <v>0.13853060345023446</v>
      </c>
      <c r="W29" s="203">
        <v>0.67023291405494445</v>
      </c>
      <c r="X29" s="203">
        <v>0.13459166413527537</v>
      </c>
      <c r="Y29" s="203">
        <v>0</v>
      </c>
      <c r="Z29" s="192">
        <f t="shared" si="23"/>
        <v>0.28247131667219694</v>
      </c>
      <c r="AA29" s="203">
        <v>0</v>
      </c>
      <c r="AB29" s="203">
        <v>9.1125429024708458E-3</v>
      </c>
      <c r="AC29" s="203">
        <v>0.99088745709752923</v>
      </c>
      <c r="AD29" s="204">
        <f t="shared" si="24"/>
        <v>0.71752868332780295</v>
      </c>
    </row>
    <row r="30" spans="1:30" s="175" customFormat="1" x14ac:dyDescent="0.25">
      <c r="A30" s="173"/>
      <c r="B30" s="194">
        <v>103</v>
      </c>
      <c r="C30" s="195">
        <v>3</v>
      </c>
      <c r="D30" s="196" t="s">
        <v>90</v>
      </c>
      <c r="E30" s="197">
        <v>26411</v>
      </c>
      <c r="F30" s="197">
        <v>8350</v>
      </c>
      <c r="G30" s="197">
        <v>46</v>
      </c>
      <c r="H30" s="197">
        <v>76520</v>
      </c>
      <c r="I30" s="197">
        <v>76539</v>
      </c>
      <c r="J30" s="249"/>
      <c r="K30" s="199">
        <v>31182.21</v>
      </c>
      <c r="L30" s="206">
        <f t="shared" si="20"/>
        <v>407.40289264296632</v>
      </c>
      <c r="M30" s="211"/>
      <c r="N30" s="199">
        <v>10601.68</v>
      </c>
      <c r="O30" s="200">
        <f t="shared" si="21"/>
        <v>138.51343759390639</v>
      </c>
      <c r="P30" s="212"/>
      <c r="Q30" s="199">
        <v>20580.53</v>
      </c>
      <c r="R30" s="206">
        <f t="shared" si="22"/>
        <v>268.88945504905996</v>
      </c>
      <c r="S30" s="220">
        <v>1</v>
      </c>
      <c r="T30" s="203">
        <v>3.9770111906792131E-2</v>
      </c>
      <c r="U30" s="203">
        <v>0</v>
      </c>
      <c r="V30" s="203">
        <v>6.1233691264026072E-2</v>
      </c>
      <c r="W30" s="203">
        <v>0.4678098188211679</v>
      </c>
      <c r="X30" s="203">
        <v>0.43118637800801385</v>
      </c>
      <c r="Y30" s="203">
        <v>0</v>
      </c>
      <c r="Z30" s="192">
        <f t="shared" si="23"/>
        <v>0.33999129631927949</v>
      </c>
      <c r="AA30" s="203">
        <v>0</v>
      </c>
      <c r="AB30" s="203">
        <v>0</v>
      </c>
      <c r="AC30" s="203">
        <v>1</v>
      </c>
      <c r="AD30" s="204">
        <f t="shared" si="24"/>
        <v>0.66000870368072051</v>
      </c>
    </row>
    <row r="31" spans="1:30" s="175" customFormat="1" x14ac:dyDescent="0.25">
      <c r="A31" s="173"/>
      <c r="B31" s="194">
        <v>123</v>
      </c>
      <c r="C31" s="195">
        <v>3</v>
      </c>
      <c r="D31" s="196" t="s">
        <v>107</v>
      </c>
      <c r="E31" s="197">
        <v>37035</v>
      </c>
      <c r="F31" s="197">
        <v>9910</v>
      </c>
      <c r="G31" s="197">
        <v>0</v>
      </c>
      <c r="H31" s="197">
        <v>108359</v>
      </c>
      <c r="I31" s="197">
        <v>108359</v>
      </c>
      <c r="J31" s="210"/>
      <c r="K31" s="199">
        <v>51289.69</v>
      </c>
      <c r="L31" s="206">
        <f t="shared" si="20"/>
        <v>473.33114923541194</v>
      </c>
      <c r="M31" s="221"/>
      <c r="N31" s="199">
        <v>12438.94</v>
      </c>
      <c r="O31" s="200">
        <f t="shared" si="21"/>
        <v>114.79378731808156</v>
      </c>
      <c r="P31" s="208"/>
      <c r="Q31" s="199">
        <v>38850.75</v>
      </c>
      <c r="R31" s="206">
        <f t="shared" si="22"/>
        <v>358.53736191733037</v>
      </c>
      <c r="S31" s="220">
        <v>1</v>
      </c>
      <c r="T31" s="203">
        <v>4.7999266818555271E-2</v>
      </c>
      <c r="U31" s="203">
        <v>1.1710001012948048E-2</v>
      </c>
      <c r="V31" s="203">
        <v>0.16100326876727439</v>
      </c>
      <c r="W31" s="203">
        <v>0.61734038430927396</v>
      </c>
      <c r="X31" s="203">
        <v>0.14215198401149937</v>
      </c>
      <c r="Y31" s="203">
        <v>1.9795095080448976E-2</v>
      </c>
      <c r="Z31" s="192">
        <f t="shared" si="23"/>
        <v>0.24252320495600577</v>
      </c>
      <c r="AA31" s="203">
        <v>0</v>
      </c>
      <c r="AB31" s="203">
        <v>5.5108331241996615E-4</v>
      </c>
      <c r="AC31" s="203">
        <v>0.99944891668757996</v>
      </c>
      <c r="AD31" s="204">
        <f t="shared" si="24"/>
        <v>0.75747679504399423</v>
      </c>
    </row>
    <row r="32" spans="1:30" s="175" customFormat="1" x14ac:dyDescent="0.25">
      <c r="A32" s="173"/>
      <c r="B32" s="194">
        <v>179</v>
      </c>
      <c r="C32" s="195">
        <v>3</v>
      </c>
      <c r="D32" s="196" t="s">
        <v>34</v>
      </c>
      <c r="E32" s="197">
        <v>26632</v>
      </c>
      <c r="F32" s="197">
        <v>12804</v>
      </c>
      <c r="G32" s="197">
        <v>0</v>
      </c>
      <c r="H32" s="197">
        <v>94610</v>
      </c>
      <c r="I32" s="197">
        <v>94610</v>
      </c>
      <c r="J32" s="217"/>
      <c r="K32" s="199">
        <v>44365.67</v>
      </c>
      <c r="L32" s="200">
        <f t="shared" si="20"/>
        <v>468.93214247965329</v>
      </c>
      <c r="M32" s="248"/>
      <c r="N32" s="199">
        <v>15665.89</v>
      </c>
      <c r="O32" s="200">
        <f t="shared" si="21"/>
        <v>165.58387062678364</v>
      </c>
      <c r="P32" s="212"/>
      <c r="Q32" s="199">
        <v>28699.78</v>
      </c>
      <c r="R32" s="200">
        <f t="shared" si="22"/>
        <v>303.34827185286969</v>
      </c>
      <c r="S32" s="213"/>
      <c r="T32" s="203">
        <v>3.3276117730942828E-2</v>
      </c>
      <c r="U32" s="203">
        <v>0</v>
      </c>
      <c r="V32" s="203">
        <v>0.13192100799890719</v>
      </c>
      <c r="W32" s="203">
        <v>0.52590883760833251</v>
      </c>
      <c r="X32" s="203">
        <v>0.30169559469650303</v>
      </c>
      <c r="Y32" s="203">
        <v>7.1984419653144506E-3</v>
      </c>
      <c r="Z32" s="192">
        <f t="shared" si="23"/>
        <v>0.35310838312596204</v>
      </c>
      <c r="AA32" s="203">
        <v>0</v>
      </c>
      <c r="AB32" s="203">
        <v>1.2407760616980339E-3</v>
      </c>
      <c r="AC32" s="203">
        <v>0.99875922393830197</v>
      </c>
      <c r="AD32" s="204">
        <f t="shared" si="24"/>
        <v>0.64689161687403796</v>
      </c>
    </row>
    <row r="33" spans="1:30" s="175" customFormat="1" x14ac:dyDescent="0.25">
      <c r="A33" s="173"/>
      <c r="B33" s="194">
        <v>293</v>
      </c>
      <c r="C33" s="195">
        <v>3</v>
      </c>
      <c r="D33" s="196" t="s">
        <v>85</v>
      </c>
      <c r="E33" s="197">
        <v>26479</v>
      </c>
      <c r="F33" s="197">
        <v>7839</v>
      </c>
      <c r="G33" s="197">
        <v>0</v>
      </c>
      <c r="H33" s="197">
        <v>81032</v>
      </c>
      <c r="I33" s="197">
        <v>81032</v>
      </c>
      <c r="J33" s="249"/>
      <c r="K33" s="199">
        <v>34371.31</v>
      </c>
      <c r="L33" s="206">
        <f t="shared" si="20"/>
        <v>424.16958732352651</v>
      </c>
      <c r="M33" s="211"/>
      <c r="N33" s="199">
        <v>18507.169999999998</v>
      </c>
      <c r="O33" s="200">
        <f t="shared" si="21"/>
        <v>228.39335077500246</v>
      </c>
      <c r="P33" s="208"/>
      <c r="Q33" s="199">
        <v>15864.140000000001</v>
      </c>
      <c r="R33" s="206">
        <f t="shared" si="22"/>
        <v>195.77623654852405</v>
      </c>
      <c r="S33" s="220">
        <v>1</v>
      </c>
      <c r="T33" s="203">
        <v>2.4125244432293001E-2</v>
      </c>
      <c r="U33" s="203">
        <v>2.1613245028818563E-4</v>
      </c>
      <c r="V33" s="203">
        <v>0.11674394302316346</v>
      </c>
      <c r="W33" s="203">
        <v>0.57705473068005542</v>
      </c>
      <c r="X33" s="203">
        <v>0.27200268868768163</v>
      </c>
      <c r="Y33" s="203">
        <v>9.8572607265184266E-3</v>
      </c>
      <c r="Z33" s="192">
        <f t="shared" si="23"/>
        <v>0.53844819996677462</v>
      </c>
      <c r="AA33" s="203">
        <v>0</v>
      </c>
      <c r="AB33" s="203">
        <v>3.7316866845602723E-3</v>
      </c>
      <c r="AC33" s="203">
        <v>0.99626831331543964</v>
      </c>
      <c r="AD33" s="204">
        <f t="shared" si="24"/>
        <v>0.46155180003322543</v>
      </c>
    </row>
    <row r="34" spans="1:30" s="214" customFormat="1" x14ac:dyDescent="0.25">
      <c r="A34" s="173"/>
      <c r="B34" s="194"/>
      <c r="C34" s="195"/>
      <c r="D34" s="222" t="s">
        <v>130</v>
      </c>
      <c r="E34" s="223">
        <f>SUM(E27:E33)</f>
        <v>215145</v>
      </c>
      <c r="F34" s="223">
        <f>SUM(F27:F33)</f>
        <v>82395</v>
      </c>
      <c r="G34" s="223">
        <f>SUM(G27:G33)</f>
        <v>160</v>
      </c>
      <c r="H34" s="223">
        <f>SUM(H27:H33)</f>
        <v>713661</v>
      </c>
      <c r="I34" s="223">
        <f>SUM(I27:I33)</f>
        <v>713728</v>
      </c>
      <c r="J34" s="223"/>
      <c r="K34" s="223">
        <f>SUM(K27:K33)</f>
        <v>306104.54360095732</v>
      </c>
      <c r="L34" s="224">
        <f t="shared" ref="L34" si="25">K34*1000/I34</f>
        <v>428.88123150690086</v>
      </c>
      <c r="M34" s="210"/>
      <c r="N34" s="225">
        <f>SUM(N27:N33)</f>
        <v>128255.20888076586</v>
      </c>
      <c r="O34" s="226">
        <f t="shared" ref="O34" si="26">N34*1000/I34</f>
        <v>179.69760031940157</v>
      </c>
      <c r="P34" s="227"/>
      <c r="Q34" s="225">
        <f>SUM(Q27:Q33)</f>
        <v>177849.33472019146</v>
      </c>
      <c r="R34" s="224">
        <f t="shared" ref="R34" si="27">Q34*1000/I34</f>
        <v>249.18363118749923</v>
      </c>
      <c r="S34" s="220"/>
      <c r="T34" s="203"/>
      <c r="U34" s="203"/>
      <c r="V34" s="203"/>
      <c r="W34" s="391" t="s">
        <v>138</v>
      </c>
      <c r="X34" s="392"/>
      <c r="Y34" s="393"/>
      <c r="Z34" s="192">
        <f t="shared" ref="Z34" si="28">N34/K34</f>
        <v>0.41899152286991648</v>
      </c>
      <c r="AA34" s="203"/>
      <c r="AB34" s="203"/>
      <c r="AC34" s="203"/>
      <c r="AD34" s="204">
        <f t="shared" ref="AD34" si="29">Q34/K34</f>
        <v>0.58100847713008352</v>
      </c>
    </row>
    <row r="35" spans="1:30" s="214" customFormat="1" x14ac:dyDescent="0.25">
      <c r="A35" s="173"/>
      <c r="B35" s="194"/>
      <c r="C35" s="195"/>
      <c r="D35" s="196"/>
      <c r="E35" s="197"/>
      <c r="F35" s="197"/>
      <c r="G35" s="197"/>
      <c r="H35" s="197"/>
      <c r="I35" s="197"/>
      <c r="J35" s="210"/>
      <c r="K35" s="230"/>
      <c r="L35" s="231"/>
      <c r="M35" s="210"/>
      <c r="N35" s="230"/>
      <c r="O35" s="200"/>
      <c r="P35" s="208"/>
      <c r="Q35" s="230"/>
      <c r="R35" s="231"/>
      <c r="S35" s="220"/>
      <c r="T35" s="203"/>
      <c r="U35" s="203"/>
      <c r="V35" s="203"/>
      <c r="W35" s="203"/>
      <c r="X35" s="203"/>
      <c r="Y35" s="203"/>
      <c r="Z35" s="192"/>
      <c r="AA35" s="203"/>
      <c r="AB35" s="203"/>
      <c r="AC35" s="203"/>
      <c r="AD35" s="204"/>
    </row>
    <row r="36" spans="1:30" s="214" customFormat="1" ht="18" thickBot="1" x14ac:dyDescent="0.3">
      <c r="A36" s="173"/>
      <c r="B36" s="194"/>
      <c r="C36" s="195"/>
      <c r="D36" s="232"/>
      <c r="E36" s="233"/>
      <c r="F36" s="233"/>
      <c r="G36" s="233"/>
      <c r="H36" s="233"/>
      <c r="I36" s="233"/>
      <c r="J36" s="246"/>
      <c r="K36" s="235"/>
      <c r="L36" s="236"/>
      <c r="M36" s="246"/>
      <c r="N36" s="235"/>
      <c r="O36" s="237"/>
      <c r="P36" s="238"/>
      <c r="Q36" s="235"/>
      <c r="R36" s="236"/>
      <c r="S36" s="250"/>
      <c r="T36" s="240"/>
      <c r="U36" s="240"/>
      <c r="V36" s="240"/>
      <c r="W36" s="240"/>
      <c r="X36" s="240"/>
      <c r="Y36" s="240"/>
      <c r="Z36" s="241"/>
      <c r="AA36" s="240"/>
      <c r="AB36" s="240"/>
      <c r="AC36" s="240"/>
      <c r="AD36" s="242"/>
    </row>
    <row r="37" spans="1:30" s="214" customFormat="1" ht="17.25" customHeight="1" thickBot="1" x14ac:dyDescent="0.3">
      <c r="A37" s="173"/>
      <c r="B37" s="194"/>
      <c r="C37" s="243"/>
      <c r="D37" s="394" t="s">
        <v>132</v>
      </c>
      <c r="E37" s="395"/>
      <c r="F37" s="395"/>
      <c r="G37" s="395"/>
      <c r="H37" s="395"/>
      <c r="I37" s="395"/>
      <c r="J37" s="395"/>
      <c r="K37" s="395"/>
      <c r="L37" s="395"/>
      <c r="M37" s="395"/>
      <c r="N37" s="395"/>
      <c r="O37" s="395"/>
      <c r="P37" s="395"/>
      <c r="Q37" s="395"/>
      <c r="R37" s="395"/>
      <c r="S37" s="395"/>
      <c r="T37" s="395"/>
      <c r="U37" s="395"/>
      <c r="V37" s="395"/>
      <c r="W37" s="395"/>
      <c r="X37" s="395"/>
      <c r="Y37" s="395"/>
      <c r="Z37" s="395"/>
      <c r="AA37" s="395"/>
      <c r="AB37" s="395"/>
      <c r="AC37" s="395"/>
      <c r="AD37" s="396"/>
    </row>
    <row r="38" spans="1:30" s="175" customFormat="1" x14ac:dyDescent="0.25">
      <c r="A38" s="173"/>
      <c r="B38" s="194">
        <v>12</v>
      </c>
      <c r="C38" s="195">
        <v>4</v>
      </c>
      <c r="D38" s="196" t="s">
        <v>80</v>
      </c>
      <c r="E38" s="197">
        <v>39261</v>
      </c>
      <c r="F38" s="197">
        <v>0</v>
      </c>
      <c r="G38" s="197">
        <v>2657</v>
      </c>
      <c r="H38" s="197">
        <v>88197</v>
      </c>
      <c r="I38" s="197">
        <v>89304</v>
      </c>
      <c r="J38" s="210"/>
      <c r="K38" s="199">
        <v>31343.19</v>
      </c>
      <c r="L38" s="206">
        <f t="shared" ref="L38:L52" si="30">K38*1000/I38</f>
        <v>350.9718489653319</v>
      </c>
      <c r="M38" s="221"/>
      <c r="N38" s="199">
        <v>13565.95</v>
      </c>
      <c r="O38" s="200">
        <f t="shared" ref="O38:O52" si="31">N38*1000/I38</f>
        <v>151.90752933799158</v>
      </c>
      <c r="P38" s="208"/>
      <c r="Q38" s="199">
        <v>17777.240000000002</v>
      </c>
      <c r="R38" s="206">
        <f t="shared" ref="R38:R52" si="32">Q38*1000/I38</f>
        <v>199.06431962734032</v>
      </c>
      <c r="S38" s="209"/>
      <c r="T38" s="203">
        <v>3.5822776878876895E-2</v>
      </c>
      <c r="U38" s="203">
        <v>1.3334856755332284E-2</v>
      </c>
      <c r="V38" s="203">
        <v>9.3899063464040478E-2</v>
      </c>
      <c r="W38" s="203">
        <v>0.58911760694975279</v>
      </c>
      <c r="X38" s="203">
        <v>0.25319789620336208</v>
      </c>
      <c r="Y38" s="203">
        <v>1.4627799748635369E-2</v>
      </c>
      <c r="Z38" s="192">
        <f t="shared" ref="Z38:Z52" si="33">N38/K38</f>
        <v>0.43281969703785739</v>
      </c>
      <c r="AA38" s="203">
        <v>0</v>
      </c>
      <c r="AB38" s="203">
        <v>2.4503241223046996E-3</v>
      </c>
      <c r="AC38" s="203">
        <v>0.99754967587769527</v>
      </c>
      <c r="AD38" s="204">
        <f t="shared" ref="AD38:AD52" si="34">Q38/K38</f>
        <v>0.56718030296214272</v>
      </c>
    </row>
    <row r="39" spans="1:30" s="175" customFormat="1" x14ac:dyDescent="0.25">
      <c r="A39" s="173"/>
      <c r="B39" s="194">
        <v>21</v>
      </c>
      <c r="C39" s="195">
        <v>4</v>
      </c>
      <c r="D39" s="196" t="s">
        <v>111</v>
      </c>
      <c r="E39" s="197">
        <v>30654</v>
      </c>
      <c r="F39" s="197">
        <v>2306</v>
      </c>
      <c r="G39" s="197">
        <v>0</v>
      </c>
      <c r="H39" s="197">
        <v>95805</v>
      </c>
      <c r="I39" s="197">
        <v>95805</v>
      </c>
      <c r="J39" s="215"/>
      <c r="K39" s="199">
        <v>26921.48</v>
      </c>
      <c r="L39" s="206">
        <f t="shared" si="30"/>
        <v>281.0028704138615</v>
      </c>
      <c r="M39" s="221"/>
      <c r="N39" s="199">
        <v>10678.25</v>
      </c>
      <c r="O39" s="200">
        <f t="shared" si="31"/>
        <v>111.45817024163665</v>
      </c>
      <c r="P39" s="208"/>
      <c r="Q39" s="199">
        <v>16243.23</v>
      </c>
      <c r="R39" s="206">
        <f t="shared" si="32"/>
        <v>169.54470017222482</v>
      </c>
      <c r="S39" s="209"/>
      <c r="T39" s="203">
        <v>4.9436003090394025E-2</v>
      </c>
      <c r="U39" s="203">
        <v>1.20057125465315E-3</v>
      </c>
      <c r="V39" s="203">
        <v>0.14904314845597358</v>
      </c>
      <c r="W39" s="203">
        <v>0.6709947791070634</v>
      </c>
      <c r="X39" s="203">
        <v>0.11492988083253342</v>
      </c>
      <c r="Y39" s="203">
        <v>1.439561725938239E-2</v>
      </c>
      <c r="Z39" s="192">
        <f t="shared" si="33"/>
        <v>0.39664424095554923</v>
      </c>
      <c r="AA39" s="203">
        <v>0</v>
      </c>
      <c r="AB39" s="203">
        <v>1.0619808991192024E-3</v>
      </c>
      <c r="AC39" s="203">
        <v>0.99893801910088076</v>
      </c>
      <c r="AD39" s="204">
        <f t="shared" si="34"/>
        <v>0.60335575904445071</v>
      </c>
    </row>
    <row r="40" spans="1:30" s="175" customFormat="1" x14ac:dyDescent="0.25">
      <c r="A40" s="173"/>
      <c r="B40" s="194">
        <v>34</v>
      </c>
      <c r="C40" s="195">
        <v>4</v>
      </c>
      <c r="D40" s="196" t="s">
        <v>74</v>
      </c>
      <c r="E40" s="197">
        <v>24632</v>
      </c>
      <c r="F40" s="197">
        <v>5045</v>
      </c>
      <c r="G40" s="197">
        <v>1845</v>
      </c>
      <c r="H40" s="197">
        <v>63175</v>
      </c>
      <c r="I40" s="197">
        <v>63944</v>
      </c>
      <c r="J40" s="210"/>
      <c r="K40" s="199">
        <v>24823.72</v>
      </c>
      <c r="L40" s="206">
        <f t="shared" si="30"/>
        <v>388.21030902039286</v>
      </c>
      <c r="M40" s="221"/>
      <c r="N40" s="199">
        <v>12707.64</v>
      </c>
      <c r="O40" s="200">
        <f t="shared" si="31"/>
        <v>198.7307644188665</v>
      </c>
      <c r="P40" s="245"/>
      <c r="Q40" s="199">
        <v>12116.08</v>
      </c>
      <c r="R40" s="206">
        <f t="shared" si="32"/>
        <v>189.47954460152633</v>
      </c>
      <c r="S40" s="209"/>
      <c r="T40" s="203">
        <v>2.739218297024467E-2</v>
      </c>
      <c r="U40" s="203">
        <v>0</v>
      </c>
      <c r="V40" s="203">
        <v>0.10566950275582249</v>
      </c>
      <c r="W40" s="203">
        <v>0.73528995155670129</v>
      </c>
      <c r="X40" s="203">
        <v>0.12675288251791836</v>
      </c>
      <c r="Y40" s="203">
        <v>4.8954801993131691E-3</v>
      </c>
      <c r="Z40" s="192">
        <f t="shared" si="33"/>
        <v>0.51191521657511441</v>
      </c>
      <c r="AA40" s="203">
        <v>0.68191692362546297</v>
      </c>
      <c r="AB40" s="203">
        <v>7.7830453413975473E-4</v>
      </c>
      <c r="AC40" s="203">
        <v>0.31730477184039718</v>
      </c>
      <c r="AD40" s="204">
        <f t="shared" si="34"/>
        <v>0.48808478342488554</v>
      </c>
    </row>
    <row r="41" spans="1:30" s="175" customFormat="1" x14ac:dyDescent="0.25">
      <c r="A41" s="173"/>
      <c r="B41" s="194">
        <v>87</v>
      </c>
      <c r="C41" s="195">
        <v>4</v>
      </c>
      <c r="D41" s="196" t="s">
        <v>87</v>
      </c>
      <c r="E41" s="197">
        <v>62067</v>
      </c>
      <c r="F41" s="197">
        <v>5481</v>
      </c>
      <c r="G41" s="197">
        <v>3026</v>
      </c>
      <c r="H41" s="197">
        <v>152249</v>
      </c>
      <c r="I41" s="197">
        <v>153510</v>
      </c>
      <c r="J41" s="210"/>
      <c r="K41" s="199">
        <v>43801.24</v>
      </c>
      <c r="L41" s="206">
        <f t="shared" si="30"/>
        <v>285.33150934792519</v>
      </c>
      <c r="M41" s="211"/>
      <c r="N41" s="199">
        <v>23689.72</v>
      </c>
      <c r="O41" s="200">
        <f t="shared" si="31"/>
        <v>154.3203700084685</v>
      </c>
      <c r="P41" s="219"/>
      <c r="Q41" s="199">
        <v>20111.52</v>
      </c>
      <c r="R41" s="206">
        <f t="shared" si="32"/>
        <v>131.01113933945672</v>
      </c>
      <c r="S41" s="209"/>
      <c r="T41" s="203">
        <v>3.5411562483642689E-2</v>
      </c>
      <c r="U41" s="203">
        <v>0</v>
      </c>
      <c r="V41" s="203">
        <v>0.14002022818336393</v>
      </c>
      <c r="W41" s="203">
        <v>0.59036029129934831</v>
      </c>
      <c r="X41" s="203">
        <v>0.22355941733376333</v>
      </c>
      <c r="Y41" s="203">
        <v>1.0648500699881635E-2</v>
      </c>
      <c r="Z41" s="192">
        <f t="shared" si="33"/>
        <v>0.540845875596216</v>
      </c>
      <c r="AA41" s="203">
        <v>0</v>
      </c>
      <c r="AB41" s="203">
        <v>6.0398219527912356E-3</v>
      </c>
      <c r="AC41" s="203">
        <v>0.99396017804720871</v>
      </c>
      <c r="AD41" s="204">
        <f t="shared" si="34"/>
        <v>0.45915412440378406</v>
      </c>
    </row>
    <row r="42" spans="1:30" s="175" customFormat="1" x14ac:dyDescent="0.25">
      <c r="A42" s="173"/>
      <c r="B42" s="194">
        <v>88</v>
      </c>
      <c r="C42" s="195">
        <v>4</v>
      </c>
      <c r="D42" s="196" t="s">
        <v>86</v>
      </c>
      <c r="E42" s="197">
        <v>33119</v>
      </c>
      <c r="F42" s="197">
        <v>398</v>
      </c>
      <c r="G42" s="197">
        <v>11543</v>
      </c>
      <c r="H42" s="197">
        <v>55783</v>
      </c>
      <c r="I42" s="197">
        <v>60593</v>
      </c>
      <c r="J42" s="210"/>
      <c r="K42" s="199">
        <v>26006.58</v>
      </c>
      <c r="L42" s="206">
        <f t="shared" si="30"/>
        <v>429.20106282903964</v>
      </c>
      <c r="M42" s="244"/>
      <c r="N42" s="199">
        <v>12960.1</v>
      </c>
      <c r="O42" s="200">
        <f t="shared" si="31"/>
        <v>213.88774280857524</v>
      </c>
      <c r="P42" s="208"/>
      <c r="Q42" s="199">
        <v>13046.48</v>
      </c>
      <c r="R42" s="206">
        <f t="shared" si="32"/>
        <v>215.3133200204644</v>
      </c>
      <c r="S42" s="209"/>
      <c r="T42" s="203">
        <v>2.3715866389919831E-2</v>
      </c>
      <c r="U42" s="203">
        <v>1.6489070300383483E-2</v>
      </c>
      <c r="V42" s="203">
        <v>0.14597263910000693</v>
      </c>
      <c r="W42" s="203">
        <v>0.65654277358971003</v>
      </c>
      <c r="X42" s="203">
        <v>0.14423191179080408</v>
      </c>
      <c r="Y42" s="203">
        <v>1.30477388291757E-2</v>
      </c>
      <c r="Z42" s="192">
        <f t="shared" si="33"/>
        <v>0.49833926644718374</v>
      </c>
      <c r="AA42" s="203">
        <v>0</v>
      </c>
      <c r="AB42" s="203">
        <v>2.1507717024055531E-3</v>
      </c>
      <c r="AC42" s="203">
        <v>0.99784922829759448</v>
      </c>
      <c r="AD42" s="204">
        <f t="shared" si="34"/>
        <v>0.50166073355281615</v>
      </c>
    </row>
    <row r="43" spans="1:30" s="175" customFormat="1" x14ac:dyDescent="0.25">
      <c r="A43" s="173"/>
      <c r="B43" s="194">
        <v>89</v>
      </c>
      <c r="C43" s="195">
        <v>4</v>
      </c>
      <c r="D43" s="196" t="s">
        <v>154</v>
      </c>
      <c r="E43" s="197">
        <v>44714</v>
      </c>
      <c r="F43" s="197">
        <v>4102</v>
      </c>
      <c r="G43" s="197">
        <v>22879</v>
      </c>
      <c r="H43" s="197">
        <v>60599</v>
      </c>
      <c r="I43" s="197">
        <v>70132</v>
      </c>
      <c r="J43" s="210"/>
      <c r="K43" s="199">
        <v>25086.48</v>
      </c>
      <c r="L43" s="206">
        <f t="shared" si="30"/>
        <v>357.70375862658983</v>
      </c>
      <c r="M43" s="211"/>
      <c r="N43" s="199">
        <v>11747.31</v>
      </c>
      <c r="O43" s="200">
        <f t="shared" si="31"/>
        <v>167.5028517652427</v>
      </c>
      <c r="P43" s="221"/>
      <c r="Q43" s="199">
        <v>13339.17</v>
      </c>
      <c r="R43" s="206">
        <f t="shared" si="32"/>
        <v>190.20090686134716</v>
      </c>
      <c r="S43" s="209"/>
      <c r="T43" s="203">
        <v>2.84235284503431E-2</v>
      </c>
      <c r="U43" s="203">
        <v>8.512587136970081E-4</v>
      </c>
      <c r="V43" s="203">
        <v>6.7728697037875055E-2</v>
      </c>
      <c r="W43" s="203">
        <v>0.64688256290163459</v>
      </c>
      <c r="X43" s="203">
        <v>0.23869719961420957</v>
      </c>
      <c r="Y43" s="203">
        <v>1.7416753282240786E-2</v>
      </c>
      <c r="Z43" s="192">
        <f t="shared" si="33"/>
        <v>0.46827255158954145</v>
      </c>
      <c r="AA43" s="203">
        <v>0</v>
      </c>
      <c r="AB43" s="203">
        <v>4.6592104306339898E-3</v>
      </c>
      <c r="AC43" s="203">
        <v>0.995340789569366</v>
      </c>
      <c r="AD43" s="204">
        <f t="shared" si="34"/>
        <v>0.5317274484104586</v>
      </c>
    </row>
    <row r="44" spans="1:30" s="175" customFormat="1" x14ac:dyDescent="0.25">
      <c r="A44" s="251"/>
      <c r="B44" s="194">
        <v>143</v>
      </c>
      <c r="C44" s="195">
        <v>4</v>
      </c>
      <c r="D44" s="196" t="s">
        <v>75</v>
      </c>
      <c r="E44" s="197">
        <v>18599</v>
      </c>
      <c r="F44" s="197">
        <v>4015</v>
      </c>
      <c r="G44" s="197">
        <v>100</v>
      </c>
      <c r="H44" s="197">
        <v>51553</v>
      </c>
      <c r="I44" s="197">
        <v>51595</v>
      </c>
      <c r="J44" s="210"/>
      <c r="K44" s="199">
        <v>19755.599999999999</v>
      </c>
      <c r="L44" s="206">
        <f t="shared" si="30"/>
        <v>382.89756759375911</v>
      </c>
      <c r="M44" s="211"/>
      <c r="N44" s="199">
        <v>6583.18</v>
      </c>
      <c r="O44" s="200">
        <f t="shared" si="31"/>
        <v>127.59337145072197</v>
      </c>
      <c r="P44" s="211"/>
      <c r="Q44" s="199">
        <v>13172.42</v>
      </c>
      <c r="R44" s="206">
        <f t="shared" si="32"/>
        <v>255.3041961430371</v>
      </c>
      <c r="S44" s="209"/>
      <c r="T44" s="203">
        <v>4.3149359428118324E-2</v>
      </c>
      <c r="U44" s="203">
        <v>3.0380454430837374E-2</v>
      </c>
      <c r="V44" s="203">
        <v>0.13124812020938209</v>
      </c>
      <c r="W44" s="203">
        <v>0.60382520301738674</v>
      </c>
      <c r="X44" s="203">
        <v>0.15907205939986449</v>
      </c>
      <c r="Y44" s="203">
        <v>3.2324803514410971E-2</v>
      </c>
      <c r="Z44" s="192">
        <f t="shared" si="33"/>
        <v>0.33323108384458083</v>
      </c>
      <c r="AA44" s="203">
        <v>0</v>
      </c>
      <c r="AB44" s="203">
        <v>8.5026137945798863E-4</v>
      </c>
      <c r="AC44" s="203">
        <v>0.99914973862054191</v>
      </c>
      <c r="AD44" s="204">
        <f t="shared" si="34"/>
        <v>0.66676891615541922</v>
      </c>
    </row>
    <row r="45" spans="1:30" s="175" customFormat="1" x14ac:dyDescent="0.25">
      <c r="A45" s="173"/>
      <c r="B45" s="194">
        <v>183</v>
      </c>
      <c r="C45" s="195">
        <v>4</v>
      </c>
      <c r="D45" s="196" t="s">
        <v>53</v>
      </c>
      <c r="E45" s="197">
        <v>60575</v>
      </c>
      <c r="F45" s="197">
        <v>14517</v>
      </c>
      <c r="G45" s="197">
        <v>1200</v>
      </c>
      <c r="H45" s="197">
        <v>161531</v>
      </c>
      <c r="I45" s="197">
        <v>162031</v>
      </c>
      <c r="J45" s="217"/>
      <c r="K45" s="199">
        <v>72686.39</v>
      </c>
      <c r="L45" s="200">
        <f t="shared" si="30"/>
        <v>448.5955773895119</v>
      </c>
      <c r="M45" s="218"/>
      <c r="N45" s="199">
        <v>31674.94</v>
      </c>
      <c r="O45" s="200">
        <f t="shared" si="31"/>
        <v>195.48691299812998</v>
      </c>
      <c r="P45" s="208"/>
      <c r="Q45" s="199">
        <v>41011.450000000004</v>
      </c>
      <c r="R45" s="200">
        <f t="shared" si="32"/>
        <v>253.10866439138195</v>
      </c>
      <c r="S45" s="209"/>
      <c r="T45" s="203">
        <v>2.8099185033973229E-2</v>
      </c>
      <c r="U45" s="203">
        <v>2.8729336188166418E-3</v>
      </c>
      <c r="V45" s="203">
        <v>7.3429026227042588E-2</v>
      </c>
      <c r="W45" s="203">
        <v>0.59938140372168025</v>
      </c>
      <c r="X45" s="203">
        <v>0.28629983198073938</v>
      </c>
      <c r="Y45" s="203">
        <v>9.91761941774791E-3</v>
      </c>
      <c r="Z45" s="192">
        <f t="shared" si="33"/>
        <v>0.43577539068868326</v>
      </c>
      <c r="AA45" s="203">
        <v>0</v>
      </c>
      <c r="AB45" s="203">
        <v>1.1618706483189449E-3</v>
      </c>
      <c r="AC45" s="203">
        <v>0.99883812935168104</v>
      </c>
      <c r="AD45" s="204">
        <f t="shared" si="34"/>
        <v>0.56422460931131679</v>
      </c>
    </row>
    <row r="46" spans="1:30" s="175" customFormat="1" x14ac:dyDescent="0.25">
      <c r="A46" s="173"/>
      <c r="B46" s="194">
        <v>186</v>
      </c>
      <c r="C46" s="195">
        <v>4</v>
      </c>
      <c r="D46" s="196" t="s">
        <v>32</v>
      </c>
      <c r="E46" s="197">
        <v>70999</v>
      </c>
      <c r="F46" s="197">
        <v>1081</v>
      </c>
      <c r="G46" s="197">
        <v>4235</v>
      </c>
      <c r="H46" s="197">
        <v>147703</v>
      </c>
      <c r="I46" s="197">
        <v>149468</v>
      </c>
      <c r="J46" s="217"/>
      <c r="K46" s="199">
        <v>42111.5</v>
      </c>
      <c r="L46" s="200">
        <f t="shared" si="30"/>
        <v>281.74258035164718</v>
      </c>
      <c r="M46" s="201"/>
      <c r="N46" s="199">
        <v>16495.38</v>
      </c>
      <c r="O46" s="200">
        <f t="shared" si="31"/>
        <v>110.36061230497499</v>
      </c>
      <c r="P46" s="218"/>
      <c r="Q46" s="199">
        <v>25616.120000000003</v>
      </c>
      <c r="R46" s="200">
        <f t="shared" si="32"/>
        <v>171.38196804667223</v>
      </c>
      <c r="S46" s="220">
        <v>1</v>
      </c>
      <c r="T46" s="203">
        <v>4.9337450849874329E-2</v>
      </c>
      <c r="U46" s="203">
        <v>0</v>
      </c>
      <c r="V46" s="203">
        <v>0.11339599330236708</v>
      </c>
      <c r="W46" s="203">
        <v>0.81869953890119529</v>
      </c>
      <c r="X46" s="203">
        <v>1.8567016946563219E-2</v>
      </c>
      <c r="Y46" s="203">
        <v>0</v>
      </c>
      <c r="Z46" s="192">
        <f t="shared" si="33"/>
        <v>0.39170725336309564</v>
      </c>
      <c r="AA46" s="203">
        <v>0</v>
      </c>
      <c r="AB46" s="203">
        <v>5.5589995674598647E-4</v>
      </c>
      <c r="AC46" s="203">
        <v>0.9994441000432539</v>
      </c>
      <c r="AD46" s="204">
        <f t="shared" si="34"/>
        <v>0.60829274663690447</v>
      </c>
    </row>
    <row r="47" spans="1:30" s="175" customFormat="1" x14ac:dyDescent="0.25">
      <c r="A47" s="173"/>
      <c r="B47" s="194">
        <v>190</v>
      </c>
      <c r="C47" s="195">
        <v>4</v>
      </c>
      <c r="D47" s="196" t="s">
        <v>36</v>
      </c>
      <c r="E47" s="197">
        <v>33777</v>
      </c>
      <c r="F47" s="197">
        <v>82</v>
      </c>
      <c r="G47" s="197">
        <v>5969</v>
      </c>
      <c r="H47" s="197">
        <v>61695</v>
      </c>
      <c r="I47" s="197">
        <v>64182</v>
      </c>
      <c r="J47" s="217"/>
      <c r="K47" s="199">
        <v>27908.327204978112</v>
      </c>
      <c r="L47" s="200">
        <f t="shared" si="30"/>
        <v>434.83106174594297</v>
      </c>
      <c r="M47" s="201"/>
      <c r="N47" s="199">
        <v>6078.4357639824921</v>
      </c>
      <c r="O47" s="200">
        <f t="shared" si="31"/>
        <v>94.706237948061641</v>
      </c>
      <c r="P47" s="219">
        <v>6</v>
      </c>
      <c r="Q47" s="199">
        <v>21829.891440995623</v>
      </c>
      <c r="R47" s="200">
        <f t="shared" si="32"/>
        <v>340.12482379788139</v>
      </c>
      <c r="S47" s="220"/>
      <c r="T47" s="203">
        <v>5.5925572499145218E-2</v>
      </c>
      <c r="U47" s="203">
        <v>0</v>
      </c>
      <c r="V47" s="203">
        <v>1.1966894580184217E-2</v>
      </c>
      <c r="W47" s="203">
        <v>0.84166814664675427</v>
      </c>
      <c r="X47" s="203">
        <v>7.0406271714814922E-2</v>
      </c>
      <c r="Y47" s="203">
        <v>2.003311455910135E-2</v>
      </c>
      <c r="Z47" s="192">
        <f t="shared" si="33"/>
        <v>0.21780007520114852</v>
      </c>
      <c r="AA47" s="203">
        <v>0</v>
      </c>
      <c r="AB47" s="203">
        <v>0</v>
      </c>
      <c r="AC47" s="203">
        <v>1</v>
      </c>
      <c r="AD47" s="204">
        <f t="shared" si="34"/>
        <v>0.78219992479885159</v>
      </c>
    </row>
    <row r="48" spans="1:30" s="175" customFormat="1" x14ac:dyDescent="0.25">
      <c r="A48" s="173"/>
      <c r="B48" s="194">
        <v>324</v>
      </c>
      <c r="C48" s="195">
        <v>4</v>
      </c>
      <c r="D48" s="196" t="s">
        <v>63</v>
      </c>
      <c r="E48" s="197">
        <v>45062</v>
      </c>
      <c r="F48" s="197">
        <v>8456</v>
      </c>
      <c r="G48" s="197">
        <v>0</v>
      </c>
      <c r="H48" s="197">
        <v>123798</v>
      </c>
      <c r="I48" s="197">
        <v>123798</v>
      </c>
      <c r="J48" s="217"/>
      <c r="K48" s="199">
        <v>42006.71</v>
      </c>
      <c r="L48" s="200">
        <f t="shared" si="30"/>
        <v>339.31654792484534</v>
      </c>
      <c r="M48" s="201"/>
      <c r="N48" s="199">
        <v>25245.200000000001</v>
      </c>
      <c r="O48" s="200">
        <f t="shared" si="31"/>
        <v>203.92251894214769</v>
      </c>
      <c r="P48" s="208"/>
      <c r="Q48" s="199">
        <v>16761.509999999998</v>
      </c>
      <c r="R48" s="200">
        <f t="shared" si="32"/>
        <v>135.39402898269759</v>
      </c>
      <c r="S48" s="209"/>
      <c r="T48" s="203">
        <v>2.7020186015559392E-2</v>
      </c>
      <c r="U48" s="203">
        <v>0</v>
      </c>
      <c r="V48" s="203">
        <v>0.12057658485573496</v>
      </c>
      <c r="W48" s="203">
        <v>0.36399473959406148</v>
      </c>
      <c r="X48" s="203">
        <v>0.47835430101563858</v>
      </c>
      <c r="Y48" s="203">
        <v>1.0054188519005592E-2</v>
      </c>
      <c r="Z48" s="192">
        <f t="shared" si="33"/>
        <v>0.60098017673843063</v>
      </c>
      <c r="AA48" s="203">
        <v>0</v>
      </c>
      <c r="AB48" s="203">
        <v>9.4919849106673572E-4</v>
      </c>
      <c r="AC48" s="203">
        <v>0.99905080150893333</v>
      </c>
      <c r="AD48" s="204">
        <f t="shared" si="34"/>
        <v>0.39901982326156937</v>
      </c>
    </row>
    <row r="49" spans="1:30" s="175" customFormat="1" x14ac:dyDescent="0.25">
      <c r="A49" s="173"/>
      <c r="B49" s="194">
        <v>429</v>
      </c>
      <c r="C49" s="195">
        <v>4</v>
      </c>
      <c r="D49" s="196" t="s">
        <v>40</v>
      </c>
      <c r="E49" s="197">
        <v>47889</v>
      </c>
      <c r="F49" s="197">
        <v>190</v>
      </c>
      <c r="G49" s="197">
        <v>0</v>
      </c>
      <c r="H49" s="197">
        <v>101647</v>
      </c>
      <c r="I49" s="197">
        <v>101647</v>
      </c>
      <c r="J49" s="217"/>
      <c r="K49" s="199">
        <v>47158.61</v>
      </c>
      <c r="L49" s="200">
        <f t="shared" si="30"/>
        <v>463.9449270514624</v>
      </c>
      <c r="M49" s="218"/>
      <c r="N49" s="199">
        <v>16779.02</v>
      </c>
      <c r="O49" s="200">
        <f t="shared" si="31"/>
        <v>165.07147284228753</v>
      </c>
      <c r="P49" s="212"/>
      <c r="Q49" s="199">
        <v>30379.590000000004</v>
      </c>
      <c r="R49" s="200">
        <f t="shared" si="32"/>
        <v>298.87345420917495</v>
      </c>
      <c r="S49" s="213"/>
      <c r="T49" s="203">
        <v>3.3379184243179878E-2</v>
      </c>
      <c r="U49" s="203">
        <v>0</v>
      </c>
      <c r="V49" s="203">
        <v>0.22739111104224202</v>
      </c>
      <c r="W49" s="203">
        <v>0.32444028316314061</v>
      </c>
      <c r="X49" s="203">
        <v>0.40800356635846435</v>
      </c>
      <c r="Y49" s="203">
        <v>6.7858551929731292E-3</v>
      </c>
      <c r="Z49" s="192">
        <f t="shared" si="33"/>
        <v>0.35579971504673275</v>
      </c>
      <c r="AA49" s="203">
        <v>0</v>
      </c>
      <c r="AB49" s="203">
        <v>3.2587668233837255E-4</v>
      </c>
      <c r="AC49" s="203">
        <v>0.99967412331766159</v>
      </c>
      <c r="AD49" s="204">
        <f t="shared" si="34"/>
        <v>0.64420028495326731</v>
      </c>
    </row>
    <row r="50" spans="1:30" s="175" customFormat="1" x14ac:dyDescent="0.25">
      <c r="A50" s="173"/>
      <c r="B50" s="194">
        <v>601</v>
      </c>
      <c r="C50" s="195">
        <v>4</v>
      </c>
      <c r="D50" s="196" t="s">
        <v>61</v>
      </c>
      <c r="E50" s="197">
        <v>34543</v>
      </c>
      <c r="F50" s="197">
        <v>2880</v>
      </c>
      <c r="G50" s="197">
        <v>7070</v>
      </c>
      <c r="H50" s="197">
        <v>75423</v>
      </c>
      <c r="I50" s="197">
        <v>78369</v>
      </c>
      <c r="J50" s="217"/>
      <c r="K50" s="199">
        <v>31841.52</v>
      </c>
      <c r="L50" s="200">
        <f t="shared" si="30"/>
        <v>406.30249205680815</v>
      </c>
      <c r="M50" s="201"/>
      <c r="N50" s="199">
        <v>12451.63</v>
      </c>
      <c r="O50" s="200">
        <f t="shared" si="31"/>
        <v>158.88463550638645</v>
      </c>
      <c r="P50" s="218"/>
      <c r="Q50" s="199">
        <v>19389.890000000003</v>
      </c>
      <c r="R50" s="200">
        <f t="shared" si="32"/>
        <v>247.41785655042176</v>
      </c>
      <c r="S50" s="209"/>
      <c r="T50" s="203">
        <v>3.3375550028389857E-2</v>
      </c>
      <c r="U50" s="203">
        <v>0</v>
      </c>
      <c r="V50" s="203">
        <v>0.14780876078071709</v>
      </c>
      <c r="W50" s="203">
        <v>0.56785577470580162</v>
      </c>
      <c r="X50" s="203">
        <v>0.23213587297406044</v>
      </c>
      <c r="Y50" s="203">
        <v>1.8824041511031085E-2</v>
      </c>
      <c r="Z50" s="192">
        <f t="shared" si="33"/>
        <v>0.39105011318555144</v>
      </c>
      <c r="AA50" s="203">
        <v>0</v>
      </c>
      <c r="AB50" s="203">
        <v>3.9226627897321741E-3</v>
      </c>
      <c r="AC50" s="203">
        <v>0.99607733721026781</v>
      </c>
      <c r="AD50" s="204">
        <f t="shared" si="34"/>
        <v>0.60894988681444862</v>
      </c>
    </row>
    <row r="51" spans="1:30" s="214" customFormat="1" x14ac:dyDescent="0.25">
      <c r="A51" s="173"/>
      <c r="B51" s="194">
        <v>760</v>
      </c>
      <c r="C51" s="195">
        <v>4</v>
      </c>
      <c r="D51" s="196" t="s">
        <v>115</v>
      </c>
      <c r="E51" s="197">
        <v>22821</v>
      </c>
      <c r="F51" s="197">
        <v>1892</v>
      </c>
      <c r="G51" s="197">
        <v>26</v>
      </c>
      <c r="H51" s="197">
        <v>61735</v>
      </c>
      <c r="I51" s="197">
        <v>61746</v>
      </c>
      <c r="J51" s="198"/>
      <c r="K51" s="199">
        <v>19946.419999999998</v>
      </c>
      <c r="L51" s="200">
        <f>K51*1000/I51</f>
        <v>323.03987302821236</v>
      </c>
      <c r="M51" s="201"/>
      <c r="N51" s="199">
        <v>11994.3</v>
      </c>
      <c r="O51" s="200">
        <f>N51*1000/I51</f>
        <v>194.25225925566028</v>
      </c>
      <c r="P51" s="218"/>
      <c r="Q51" s="199">
        <v>7952.12</v>
      </c>
      <c r="R51" s="200">
        <f>Q51*1000/I51</f>
        <v>128.78761377255208</v>
      </c>
      <c r="S51" s="209"/>
      <c r="T51" s="203">
        <v>2.8360137732089414E-2</v>
      </c>
      <c r="U51" s="203">
        <v>0</v>
      </c>
      <c r="V51" s="203">
        <v>2.7389676763129152E-2</v>
      </c>
      <c r="W51" s="203">
        <v>0.46687343154665134</v>
      </c>
      <c r="X51" s="203">
        <v>0.47083197852313186</v>
      </c>
      <c r="Y51" s="203">
        <v>6.5447754349982909E-3</v>
      </c>
      <c r="Z51" s="192">
        <f>N51/K51</f>
        <v>0.60132595222601348</v>
      </c>
      <c r="AA51" s="203">
        <v>0</v>
      </c>
      <c r="AB51" s="203">
        <v>4.7106935006010981E-3</v>
      </c>
      <c r="AC51" s="203">
        <v>0.99528930649939895</v>
      </c>
      <c r="AD51" s="204">
        <f>Q51/K51</f>
        <v>0.39867404777398652</v>
      </c>
    </row>
    <row r="52" spans="1:30" s="175" customFormat="1" x14ac:dyDescent="0.25">
      <c r="A52" s="173"/>
      <c r="B52" s="194">
        <v>878</v>
      </c>
      <c r="C52" s="195">
        <v>4</v>
      </c>
      <c r="D52" s="196" t="s">
        <v>156</v>
      </c>
      <c r="E52" s="197">
        <v>42861</v>
      </c>
      <c r="F52" s="197">
        <v>3406</v>
      </c>
      <c r="G52" s="197">
        <v>0</v>
      </c>
      <c r="H52" s="197">
        <v>110862</v>
      </c>
      <c r="I52" s="197">
        <v>110862</v>
      </c>
      <c r="J52" s="249"/>
      <c r="K52" s="199">
        <v>36835.2799916324</v>
      </c>
      <c r="L52" s="206">
        <f t="shared" si="30"/>
        <v>332.26245234284426</v>
      </c>
      <c r="M52" s="211"/>
      <c r="N52" s="199">
        <v>18227.471992887542</v>
      </c>
      <c r="O52" s="200">
        <f t="shared" si="31"/>
        <v>164.41586831274506</v>
      </c>
      <c r="P52" s="212">
        <v>5</v>
      </c>
      <c r="Q52" s="199">
        <v>18607.807998744858</v>
      </c>
      <c r="R52" s="206">
        <f t="shared" si="32"/>
        <v>167.84658403009919</v>
      </c>
      <c r="S52" s="220">
        <v>1</v>
      </c>
      <c r="T52" s="203">
        <v>3.3512601211970423E-2</v>
      </c>
      <c r="U52" s="203">
        <v>0</v>
      </c>
      <c r="V52" s="203">
        <v>8.8497187137603753E-2</v>
      </c>
      <c r="W52" s="203">
        <v>0.57393038398753571</v>
      </c>
      <c r="X52" s="203">
        <v>0.29832562601162516</v>
      </c>
      <c r="Y52" s="203">
        <v>5.7342016512648749E-3</v>
      </c>
      <c r="Z52" s="192">
        <f t="shared" si="33"/>
        <v>0.49483734064267038</v>
      </c>
      <c r="AA52" s="203">
        <v>0</v>
      </c>
      <c r="AB52" s="203">
        <v>2.8939464553606911E-3</v>
      </c>
      <c r="AC52" s="203">
        <v>0.99710605354463944</v>
      </c>
      <c r="AD52" s="204">
        <f t="shared" si="34"/>
        <v>0.50516265935732962</v>
      </c>
    </row>
    <row r="53" spans="1:30" s="175" customFormat="1" x14ac:dyDescent="0.25">
      <c r="A53" s="173"/>
      <c r="B53" s="194"/>
      <c r="C53" s="195"/>
      <c r="D53" s="222" t="s">
        <v>130</v>
      </c>
      <c r="E53" s="223">
        <f>SUM(E38:E52)</f>
        <v>611573</v>
      </c>
      <c r="F53" s="223">
        <f>SUM(F38:F52)</f>
        <v>53851</v>
      </c>
      <c r="G53" s="223">
        <f>SUM(G38:G52)</f>
        <v>60550</v>
      </c>
      <c r="H53" s="223">
        <f>SUM(H38:H52)</f>
        <v>1411755</v>
      </c>
      <c r="I53" s="223">
        <f>SUM(I38:I52)</f>
        <v>1436986</v>
      </c>
      <c r="J53" s="223"/>
      <c r="K53" s="223">
        <f>SUM(K38:K52)</f>
        <v>518233.04719661054</v>
      </c>
      <c r="L53" s="224">
        <f t="shared" ref="L53" si="35">K53*1000/I53</f>
        <v>360.63889780179522</v>
      </c>
      <c r="M53" s="252"/>
      <c r="N53" s="225">
        <f>SUM(N38:N52)</f>
        <v>230878.52775687003</v>
      </c>
      <c r="O53" s="226">
        <f t="shared" ref="O53" si="36">N53*1000/I53</f>
        <v>160.66859924652712</v>
      </c>
      <c r="P53" s="208"/>
      <c r="Q53" s="225">
        <f>SUM(Q38:Q52)</f>
        <v>287354.51943974046</v>
      </c>
      <c r="R53" s="224">
        <f t="shared" ref="R53" si="37">Q53*1000/I53</f>
        <v>199.9702985552681</v>
      </c>
      <c r="S53" s="220"/>
      <c r="T53" s="203"/>
      <c r="U53" s="203"/>
      <c r="V53" s="203"/>
      <c r="W53" s="391" t="s">
        <v>138</v>
      </c>
      <c r="X53" s="392"/>
      <c r="Y53" s="393"/>
      <c r="Z53" s="192">
        <f t="shared" ref="Z53" si="38">N53/K53</f>
        <v>0.4455110090061043</v>
      </c>
      <c r="AA53" s="203"/>
      <c r="AB53" s="203"/>
      <c r="AC53" s="203"/>
      <c r="AD53" s="204">
        <f t="shared" ref="AD53" si="39">Q53/K53</f>
        <v>0.55448899099389559</v>
      </c>
    </row>
    <row r="54" spans="1:30" s="175" customFormat="1" x14ac:dyDescent="0.25">
      <c r="A54" s="173"/>
      <c r="B54" s="194"/>
      <c r="C54" s="195"/>
      <c r="D54" s="196"/>
      <c r="E54" s="197"/>
      <c r="F54" s="197"/>
      <c r="G54" s="197"/>
      <c r="H54" s="197"/>
      <c r="I54" s="197"/>
      <c r="J54" s="210"/>
      <c r="K54" s="230"/>
      <c r="L54" s="231"/>
      <c r="M54" s="252"/>
      <c r="N54" s="230"/>
      <c r="O54" s="200"/>
      <c r="P54" s="208"/>
      <c r="Q54" s="230"/>
      <c r="R54" s="231"/>
      <c r="S54" s="220"/>
      <c r="T54" s="203"/>
      <c r="U54" s="203"/>
      <c r="V54" s="203"/>
      <c r="W54" s="203"/>
      <c r="X54" s="203"/>
      <c r="Y54" s="203"/>
      <c r="Z54" s="192"/>
      <c r="AA54" s="203"/>
      <c r="AB54" s="203"/>
      <c r="AC54" s="203"/>
      <c r="AD54" s="204"/>
    </row>
    <row r="55" spans="1:30" s="175" customFormat="1" ht="18" thickBot="1" x14ac:dyDescent="0.3">
      <c r="A55" s="173"/>
      <c r="B55" s="194"/>
      <c r="C55" s="195"/>
      <c r="D55" s="232"/>
      <c r="E55" s="233"/>
      <c r="F55" s="233"/>
      <c r="G55" s="233"/>
      <c r="H55" s="233"/>
      <c r="I55" s="233"/>
      <c r="J55" s="246"/>
      <c r="K55" s="235"/>
      <c r="L55" s="236"/>
      <c r="M55" s="253"/>
      <c r="N55" s="235"/>
      <c r="O55" s="237"/>
      <c r="P55" s="238"/>
      <c r="Q55" s="235"/>
      <c r="R55" s="236"/>
      <c r="S55" s="250"/>
      <c r="T55" s="240"/>
      <c r="U55" s="240"/>
      <c r="V55" s="240"/>
      <c r="W55" s="240"/>
      <c r="X55" s="240"/>
      <c r="Y55" s="240"/>
      <c r="Z55" s="241"/>
      <c r="AA55" s="240"/>
      <c r="AB55" s="240"/>
      <c r="AC55" s="240"/>
      <c r="AD55" s="242"/>
    </row>
    <row r="56" spans="1:30" s="175" customFormat="1" ht="17.25" customHeight="1" thickBot="1" x14ac:dyDescent="0.3">
      <c r="A56" s="173"/>
      <c r="B56" s="194"/>
      <c r="C56" s="243"/>
      <c r="D56" s="394" t="s">
        <v>133</v>
      </c>
      <c r="E56" s="395"/>
      <c r="F56" s="395"/>
      <c r="G56" s="395"/>
      <c r="H56" s="395"/>
      <c r="I56" s="395"/>
      <c r="J56" s="395"/>
      <c r="K56" s="395"/>
      <c r="L56" s="395"/>
      <c r="M56" s="395"/>
      <c r="N56" s="395"/>
      <c r="O56" s="395"/>
      <c r="P56" s="395"/>
      <c r="Q56" s="395"/>
      <c r="R56" s="395"/>
      <c r="S56" s="395"/>
      <c r="T56" s="395"/>
      <c r="U56" s="395"/>
      <c r="V56" s="395"/>
      <c r="W56" s="395"/>
      <c r="X56" s="395"/>
      <c r="Y56" s="395"/>
      <c r="Z56" s="395"/>
      <c r="AA56" s="395"/>
      <c r="AB56" s="395"/>
      <c r="AC56" s="395"/>
      <c r="AD56" s="396"/>
    </row>
    <row r="57" spans="1:30" s="175" customFormat="1" x14ac:dyDescent="0.25">
      <c r="A57" s="173"/>
      <c r="B57" s="194">
        <v>8</v>
      </c>
      <c r="C57" s="195">
        <v>5</v>
      </c>
      <c r="D57" s="196" t="s">
        <v>104</v>
      </c>
      <c r="E57" s="197">
        <v>10627</v>
      </c>
      <c r="F57" s="197">
        <v>3603</v>
      </c>
      <c r="G57" s="197">
        <v>0</v>
      </c>
      <c r="H57" s="197">
        <v>31465</v>
      </c>
      <c r="I57" s="197">
        <v>31465</v>
      </c>
      <c r="J57" s="210"/>
      <c r="K57" s="199">
        <v>13049.34</v>
      </c>
      <c r="L57" s="206">
        <f t="shared" ref="L57:L66" si="40">K57*1000/I57</f>
        <v>414.72556809153025</v>
      </c>
      <c r="M57" s="211"/>
      <c r="N57" s="199">
        <v>5058.57</v>
      </c>
      <c r="O57" s="200">
        <f t="shared" ref="O57:O66" si="41">N57*1000/I57</f>
        <v>160.76815509296043</v>
      </c>
      <c r="P57" s="208"/>
      <c r="Q57" s="199">
        <v>7990.77</v>
      </c>
      <c r="R57" s="206">
        <f>Q57*1000/I57</f>
        <v>253.95741299856985</v>
      </c>
      <c r="S57" s="220">
        <v>1</v>
      </c>
      <c r="T57" s="203">
        <v>3.4272531565244728E-2</v>
      </c>
      <c r="U57" s="203">
        <v>0</v>
      </c>
      <c r="V57" s="203">
        <v>0.10568797110645894</v>
      </c>
      <c r="W57" s="203">
        <v>0.67206740244772734</v>
      </c>
      <c r="X57" s="203">
        <v>0.17935108143210435</v>
      </c>
      <c r="Y57" s="203">
        <v>8.6210134484646858E-3</v>
      </c>
      <c r="Z57" s="192">
        <f t="shared" ref="Z57:Z66" si="42">N57/K57</f>
        <v>0.3876494903190506</v>
      </c>
      <c r="AA57" s="203">
        <v>0</v>
      </c>
      <c r="AB57" s="203">
        <v>1.5392759396153312E-3</v>
      </c>
      <c r="AC57" s="203">
        <v>0.99846072406038466</v>
      </c>
      <c r="AD57" s="204">
        <f t="shared" ref="AD57:AD66" si="43">Q57/K57</f>
        <v>0.6123505096809494</v>
      </c>
    </row>
    <row r="58" spans="1:30" s="175" customFormat="1" x14ac:dyDescent="0.25">
      <c r="A58" s="173"/>
      <c r="B58" s="194">
        <v>56</v>
      </c>
      <c r="C58" s="195">
        <v>5</v>
      </c>
      <c r="D58" s="196" t="s">
        <v>82</v>
      </c>
      <c r="E58" s="197">
        <v>11471</v>
      </c>
      <c r="F58" s="197">
        <v>2031</v>
      </c>
      <c r="G58" s="197">
        <v>40</v>
      </c>
      <c r="H58" s="197">
        <v>30837</v>
      </c>
      <c r="I58" s="197">
        <v>30854</v>
      </c>
      <c r="J58" s="210"/>
      <c r="K58" s="199">
        <v>10916.978127214767</v>
      </c>
      <c r="L58" s="206">
        <f t="shared" si="40"/>
        <v>353.82699576115795</v>
      </c>
      <c r="M58" s="211"/>
      <c r="N58" s="199">
        <v>6274.0163504334669</v>
      </c>
      <c r="O58" s="200">
        <f t="shared" si="41"/>
        <v>203.34531504613557</v>
      </c>
      <c r="P58" s="208">
        <v>5</v>
      </c>
      <c r="Q58" s="199">
        <v>4642.9617767812979</v>
      </c>
      <c r="R58" s="206">
        <f>Q58*1000/I58</f>
        <v>150.48168071502229</v>
      </c>
      <c r="S58" s="220"/>
      <c r="T58" s="203">
        <v>2.708153605437465E-2</v>
      </c>
      <c r="U58" s="203">
        <v>0</v>
      </c>
      <c r="V58" s="203">
        <v>0.18159181238367125</v>
      </c>
      <c r="W58" s="203">
        <v>0.55507027803002063</v>
      </c>
      <c r="X58" s="203">
        <v>0.22547858842218832</v>
      </c>
      <c r="Y58" s="203">
        <v>1.0777785109745242E-2</v>
      </c>
      <c r="Z58" s="192">
        <f t="shared" si="42"/>
        <v>0.57470265831100897</v>
      </c>
      <c r="AA58" s="203">
        <v>0</v>
      </c>
      <c r="AB58" s="203">
        <v>2.2787178763583348E-3</v>
      </c>
      <c r="AC58" s="203">
        <v>0.99772128212364164</v>
      </c>
      <c r="AD58" s="204">
        <f t="shared" si="43"/>
        <v>0.42529734168899086</v>
      </c>
    </row>
    <row r="59" spans="1:30" s="175" customFormat="1" x14ac:dyDescent="0.25">
      <c r="A59" s="173"/>
      <c r="B59" s="194">
        <v>67</v>
      </c>
      <c r="C59" s="195">
        <v>5</v>
      </c>
      <c r="D59" s="196" t="s">
        <v>35</v>
      </c>
      <c r="E59" s="197">
        <v>8446</v>
      </c>
      <c r="F59" s="197">
        <v>2792</v>
      </c>
      <c r="G59" s="197">
        <v>0</v>
      </c>
      <c r="H59" s="197">
        <v>21346</v>
      </c>
      <c r="I59" s="197">
        <v>21346</v>
      </c>
      <c r="J59" s="210"/>
      <c r="K59" s="199">
        <v>7085.88</v>
      </c>
      <c r="L59" s="206">
        <f t="shared" si="40"/>
        <v>331.95352759299163</v>
      </c>
      <c r="M59" s="211"/>
      <c r="N59" s="199">
        <v>3143.6</v>
      </c>
      <c r="O59" s="200">
        <f t="shared" si="41"/>
        <v>147.26880914457041</v>
      </c>
      <c r="P59" s="212"/>
      <c r="Q59" s="199">
        <v>3942.28</v>
      </c>
      <c r="R59" s="206">
        <f>Q59*1000/I59</f>
        <v>184.68471844842125</v>
      </c>
      <c r="S59" s="220">
        <v>1</v>
      </c>
      <c r="T59" s="203">
        <v>3.7415701743224332E-2</v>
      </c>
      <c r="U59" s="203">
        <v>0</v>
      </c>
      <c r="V59" s="203">
        <v>0.17023794375874793</v>
      </c>
      <c r="W59" s="203">
        <v>0.51431161725410357</v>
      </c>
      <c r="X59" s="203">
        <v>0.26944267718539255</v>
      </c>
      <c r="Y59" s="203">
        <v>8.5920600585316208E-3</v>
      </c>
      <c r="Z59" s="192">
        <f t="shared" si="42"/>
        <v>0.44364285028817874</v>
      </c>
      <c r="AA59" s="203">
        <v>0</v>
      </c>
      <c r="AB59" s="203">
        <v>2.1307466745132256E-4</v>
      </c>
      <c r="AC59" s="203">
        <v>0.99978692533254865</v>
      </c>
      <c r="AD59" s="204">
        <f t="shared" si="43"/>
        <v>0.55635714971182126</v>
      </c>
    </row>
    <row r="60" spans="1:30" s="175" customFormat="1" x14ac:dyDescent="0.25">
      <c r="A60" s="173"/>
      <c r="B60" s="194">
        <v>214</v>
      </c>
      <c r="C60" s="195">
        <v>5</v>
      </c>
      <c r="D60" s="196" t="s">
        <v>42</v>
      </c>
      <c r="E60" s="197">
        <v>17593</v>
      </c>
      <c r="F60" s="197">
        <v>4423</v>
      </c>
      <c r="G60" s="197">
        <v>0</v>
      </c>
      <c r="H60" s="197">
        <v>46589</v>
      </c>
      <c r="I60" s="197">
        <v>46589</v>
      </c>
      <c r="J60" s="217"/>
      <c r="K60" s="199">
        <v>21052.959999999999</v>
      </c>
      <c r="L60" s="200">
        <f t="shared" si="40"/>
        <v>451.88692609843525</v>
      </c>
      <c r="M60" s="201"/>
      <c r="N60" s="199">
        <v>6314.28</v>
      </c>
      <c r="O60" s="200">
        <f t="shared" si="41"/>
        <v>135.5315632445427</v>
      </c>
      <c r="P60" s="208"/>
      <c r="Q60" s="199">
        <v>14738.68</v>
      </c>
      <c r="R60" s="200">
        <f>Q60*1000/I60</f>
        <v>316.35536285389253</v>
      </c>
      <c r="S60" s="220">
        <v>1</v>
      </c>
      <c r="T60" s="203">
        <v>4.0655466656530907E-2</v>
      </c>
      <c r="U60" s="203">
        <v>4.7511355213896121E-2</v>
      </c>
      <c r="V60" s="203">
        <v>0.12341708001545702</v>
      </c>
      <c r="W60" s="203">
        <v>0.61020892326599396</v>
      </c>
      <c r="X60" s="203">
        <v>0.16757413355125209</v>
      </c>
      <c r="Y60" s="203">
        <v>1.0633041296869953E-2</v>
      </c>
      <c r="Z60" s="192">
        <f t="shared" si="42"/>
        <v>0.29992362119150939</v>
      </c>
      <c r="AA60" s="203">
        <v>0</v>
      </c>
      <c r="AB60" s="203">
        <v>4.1387695505974755E-5</v>
      </c>
      <c r="AC60" s="203">
        <v>0.99995861230449401</v>
      </c>
      <c r="AD60" s="204">
        <f t="shared" si="43"/>
        <v>0.70007637880849061</v>
      </c>
    </row>
    <row r="61" spans="1:30" s="175" customFormat="1" x14ac:dyDescent="0.25">
      <c r="A61" s="173"/>
      <c r="B61" s="194">
        <v>224</v>
      </c>
      <c r="C61" s="195">
        <v>5</v>
      </c>
      <c r="D61" s="196" t="s">
        <v>157</v>
      </c>
      <c r="E61" s="197">
        <v>1501</v>
      </c>
      <c r="F61" s="197">
        <v>444</v>
      </c>
      <c r="G61" s="197">
        <v>0</v>
      </c>
      <c r="H61" s="197">
        <v>4222</v>
      </c>
      <c r="I61" s="197">
        <v>4222</v>
      </c>
      <c r="J61" s="217"/>
      <c r="K61" s="199">
        <v>1177.03</v>
      </c>
      <c r="L61" s="200">
        <f t="shared" si="40"/>
        <v>278.78493604926575</v>
      </c>
      <c r="M61" s="201"/>
      <c r="N61" s="199">
        <v>500.47</v>
      </c>
      <c r="O61" s="200">
        <f t="shared" si="41"/>
        <v>118.5386072951208</v>
      </c>
      <c r="P61" s="208"/>
      <c r="Q61" s="199">
        <v>676.56</v>
      </c>
      <c r="R61" s="200">
        <f>Q61*1000/I61</f>
        <v>160.24632875414497</v>
      </c>
      <c r="S61" s="220"/>
      <c r="T61" s="203">
        <v>4.6476312266469519E-2</v>
      </c>
      <c r="U61" s="203">
        <v>0</v>
      </c>
      <c r="V61" s="203">
        <v>0.33348652266869144</v>
      </c>
      <c r="W61" s="203">
        <v>0.62003716506483897</v>
      </c>
      <c r="X61" s="203">
        <v>0</v>
      </c>
      <c r="Y61" s="203">
        <v>0</v>
      </c>
      <c r="Z61" s="192">
        <f t="shared" si="42"/>
        <v>0.42519731867497007</v>
      </c>
      <c r="AA61" s="203">
        <v>0</v>
      </c>
      <c r="AB61" s="203">
        <v>0</v>
      </c>
      <c r="AC61" s="203">
        <v>1</v>
      </c>
      <c r="AD61" s="204">
        <f t="shared" si="43"/>
        <v>0.57480268132502987</v>
      </c>
    </row>
    <row r="62" spans="1:30" s="175" customFormat="1" x14ac:dyDescent="0.25">
      <c r="A62" s="173"/>
      <c r="B62" s="194">
        <v>233</v>
      </c>
      <c r="C62" s="195">
        <v>5</v>
      </c>
      <c r="D62" s="196" t="s">
        <v>102</v>
      </c>
      <c r="E62" s="197">
        <v>13427</v>
      </c>
      <c r="F62" s="197">
        <v>3576</v>
      </c>
      <c r="G62" s="197">
        <v>0</v>
      </c>
      <c r="H62" s="197">
        <v>38396</v>
      </c>
      <c r="I62" s="197">
        <v>38396</v>
      </c>
      <c r="J62" s="217"/>
      <c r="K62" s="199">
        <v>16329.912195187962</v>
      </c>
      <c r="L62" s="200">
        <f t="shared" si="40"/>
        <v>425.30243241973022</v>
      </c>
      <c r="M62" s="201"/>
      <c r="N62" s="199">
        <v>7545.6109313001125</v>
      </c>
      <c r="O62" s="200">
        <f t="shared" si="41"/>
        <v>196.52075558131347</v>
      </c>
      <c r="P62" s="208" t="s">
        <v>164</v>
      </c>
      <c r="Q62" s="199">
        <v>8784.3012638878499</v>
      </c>
      <c r="R62" s="254">
        <v>152.63757571872696</v>
      </c>
      <c r="S62" s="220">
        <v>1</v>
      </c>
      <c r="T62" s="203">
        <v>2.8037491188741707E-2</v>
      </c>
      <c r="U62" s="203">
        <v>0</v>
      </c>
      <c r="V62" s="203">
        <v>5.5497163027970677E-2</v>
      </c>
      <c r="W62" s="203">
        <v>0.43459926354690526</v>
      </c>
      <c r="X62" s="203">
        <v>0.4794010730847913</v>
      </c>
      <c r="Y62" s="203">
        <v>2.4650091515910182E-3</v>
      </c>
      <c r="Z62" s="192">
        <f t="shared" si="42"/>
        <v>0.4620729640863363</v>
      </c>
      <c r="AA62" s="203">
        <v>0</v>
      </c>
      <c r="AB62" s="203">
        <v>1.4116091453939817E-3</v>
      </c>
      <c r="AC62" s="203">
        <v>0.99858839085460605</v>
      </c>
      <c r="AD62" s="204">
        <f t="shared" si="43"/>
        <v>0.53792703591366375</v>
      </c>
    </row>
    <row r="63" spans="1:30" s="256" customFormat="1" x14ac:dyDescent="0.25">
      <c r="A63" s="255"/>
      <c r="B63" s="194">
        <v>524</v>
      </c>
      <c r="C63" s="195">
        <v>5</v>
      </c>
      <c r="D63" s="196" t="s">
        <v>129</v>
      </c>
      <c r="E63" s="197">
        <v>3678</v>
      </c>
      <c r="F63" s="197">
        <v>426</v>
      </c>
      <c r="G63" s="197">
        <v>127</v>
      </c>
      <c r="H63" s="197">
        <v>8795</v>
      </c>
      <c r="I63" s="197">
        <v>8848</v>
      </c>
      <c r="J63" s="249"/>
      <c r="K63" s="199">
        <v>3659.14</v>
      </c>
      <c r="L63" s="206">
        <f t="shared" si="40"/>
        <v>413.55560578661846</v>
      </c>
      <c r="M63" s="221"/>
      <c r="N63" s="199">
        <v>1063.1300000000001</v>
      </c>
      <c r="O63" s="200">
        <f t="shared" si="41"/>
        <v>120.15483725135624</v>
      </c>
      <c r="P63" s="208"/>
      <c r="Q63" s="199">
        <v>2596.0099999999998</v>
      </c>
      <c r="R63" s="206">
        <f t="shared" ref="R63:R66" si="44">Q63*1000/I63</f>
        <v>293.40076853526216</v>
      </c>
      <c r="S63" s="209">
        <v>1</v>
      </c>
      <c r="T63" s="203">
        <v>4.558238409225588E-2</v>
      </c>
      <c r="U63" s="203">
        <v>0</v>
      </c>
      <c r="V63" s="203">
        <v>0.18510436164909275</v>
      </c>
      <c r="W63" s="203">
        <v>0.65097401070424121</v>
      </c>
      <c r="X63" s="203">
        <v>0.11833924355441008</v>
      </c>
      <c r="Y63" s="203">
        <v>0</v>
      </c>
      <c r="Z63" s="192">
        <f t="shared" si="42"/>
        <v>0.29054094677984449</v>
      </c>
      <c r="AA63" s="203">
        <v>0</v>
      </c>
      <c r="AB63" s="203">
        <v>4.0754850713209893E-3</v>
      </c>
      <c r="AC63" s="203">
        <v>0.99592451492867906</v>
      </c>
      <c r="AD63" s="204">
        <f t="shared" si="43"/>
        <v>0.70945905322015557</v>
      </c>
    </row>
    <row r="64" spans="1:30" s="175" customFormat="1" x14ac:dyDescent="0.25">
      <c r="A64" s="173"/>
      <c r="B64" s="194">
        <v>565</v>
      </c>
      <c r="C64" s="195">
        <v>5</v>
      </c>
      <c r="D64" s="196" t="s">
        <v>88</v>
      </c>
      <c r="E64" s="197">
        <v>3246</v>
      </c>
      <c r="F64" s="197">
        <v>576</v>
      </c>
      <c r="G64" s="197">
        <v>0</v>
      </c>
      <c r="H64" s="197">
        <v>8223</v>
      </c>
      <c r="I64" s="197">
        <v>8223</v>
      </c>
      <c r="J64" s="210"/>
      <c r="K64" s="199">
        <v>3104.48</v>
      </c>
      <c r="L64" s="206">
        <f t="shared" si="40"/>
        <v>377.53617901009363</v>
      </c>
      <c r="M64" s="211"/>
      <c r="N64" s="199">
        <v>1352.58</v>
      </c>
      <c r="O64" s="200">
        <f t="shared" si="41"/>
        <v>164.48741335279095</v>
      </c>
      <c r="P64" s="208"/>
      <c r="Q64" s="199">
        <v>1751.9</v>
      </c>
      <c r="R64" s="206">
        <f t="shared" si="44"/>
        <v>213.04876565730268</v>
      </c>
      <c r="S64" s="209"/>
      <c r="T64" s="203">
        <v>3.3498942761241483E-2</v>
      </c>
      <c r="U64" s="203">
        <v>0</v>
      </c>
      <c r="V64" s="203">
        <v>6.883141847432315E-3</v>
      </c>
      <c r="W64" s="203">
        <v>0.85854441142113591</v>
      </c>
      <c r="X64" s="203">
        <v>9.3155303198332082E-2</v>
      </c>
      <c r="Y64" s="203">
        <v>7.9182007718582269E-3</v>
      </c>
      <c r="Z64" s="192">
        <f t="shared" si="42"/>
        <v>0.43568649177962171</v>
      </c>
      <c r="AA64" s="203">
        <v>0</v>
      </c>
      <c r="AB64" s="203">
        <v>0</v>
      </c>
      <c r="AC64" s="203">
        <v>1</v>
      </c>
      <c r="AD64" s="204">
        <f t="shared" si="43"/>
        <v>0.56431350822037829</v>
      </c>
    </row>
    <row r="65" spans="1:30" s="175" customFormat="1" x14ac:dyDescent="0.25">
      <c r="A65" s="173"/>
      <c r="B65" s="194">
        <v>731</v>
      </c>
      <c r="C65" s="195">
        <v>5</v>
      </c>
      <c r="D65" s="196" t="s">
        <v>38</v>
      </c>
      <c r="E65" s="197">
        <v>4016</v>
      </c>
      <c r="F65" s="197">
        <v>446</v>
      </c>
      <c r="G65" s="197">
        <v>0</v>
      </c>
      <c r="H65" s="197">
        <v>10644</v>
      </c>
      <c r="I65" s="197">
        <v>10644</v>
      </c>
      <c r="J65" s="210"/>
      <c r="K65" s="199">
        <v>4440.24</v>
      </c>
      <c r="L65" s="206">
        <f t="shared" si="40"/>
        <v>417.15896279594136</v>
      </c>
      <c r="M65" s="211"/>
      <c r="N65" s="199">
        <v>1647.55</v>
      </c>
      <c r="O65" s="200">
        <f t="shared" si="41"/>
        <v>154.78673431040963</v>
      </c>
      <c r="P65" s="208"/>
      <c r="Q65" s="199">
        <v>2792.69</v>
      </c>
      <c r="R65" s="206">
        <f t="shared" si="44"/>
        <v>262.37222848553176</v>
      </c>
      <c r="S65" s="202"/>
      <c r="T65" s="203">
        <v>3.5598312646050193E-2</v>
      </c>
      <c r="U65" s="203">
        <v>0</v>
      </c>
      <c r="V65" s="203">
        <v>0.10271615428970289</v>
      </c>
      <c r="W65" s="203">
        <v>0.56786136991290104</v>
      </c>
      <c r="X65" s="203">
        <v>0.28586689326575826</v>
      </c>
      <c r="Y65" s="203">
        <v>7.9572698855876912E-3</v>
      </c>
      <c r="Z65" s="192">
        <f t="shared" si="42"/>
        <v>0.37104976307586979</v>
      </c>
      <c r="AA65" s="203">
        <v>0</v>
      </c>
      <c r="AB65" s="203">
        <v>1.1386870723209522E-3</v>
      </c>
      <c r="AC65" s="203">
        <v>0.9988613129276791</v>
      </c>
      <c r="AD65" s="204">
        <f t="shared" si="43"/>
        <v>0.62895023692413032</v>
      </c>
    </row>
    <row r="66" spans="1:30" s="175" customFormat="1" x14ac:dyDescent="0.25">
      <c r="A66" s="173"/>
      <c r="B66" s="194">
        <v>909</v>
      </c>
      <c r="C66" s="195">
        <v>5</v>
      </c>
      <c r="D66" s="196" t="s">
        <v>95</v>
      </c>
      <c r="E66" s="197">
        <v>2509</v>
      </c>
      <c r="F66" s="197">
        <v>1878</v>
      </c>
      <c r="G66" s="197">
        <v>0</v>
      </c>
      <c r="H66" s="197">
        <v>8780</v>
      </c>
      <c r="I66" s="197">
        <v>8780</v>
      </c>
      <c r="J66" s="217"/>
      <c r="K66" s="199">
        <v>3574.94</v>
      </c>
      <c r="L66" s="200">
        <f t="shared" si="40"/>
        <v>407.16856492027335</v>
      </c>
      <c r="M66" s="201"/>
      <c r="N66" s="199">
        <v>1167.54</v>
      </c>
      <c r="O66" s="200">
        <f t="shared" si="41"/>
        <v>132.9772209567198</v>
      </c>
      <c r="P66" s="208"/>
      <c r="Q66" s="199">
        <v>2407.4</v>
      </c>
      <c r="R66" s="200">
        <f t="shared" si="44"/>
        <v>274.19134396355355</v>
      </c>
      <c r="S66" s="209"/>
      <c r="T66" s="203">
        <v>4.1437552460729402E-2</v>
      </c>
      <c r="U66" s="203">
        <v>0</v>
      </c>
      <c r="V66" s="203">
        <v>0.15912088665056445</v>
      </c>
      <c r="W66" s="203">
        <v>0.50073659146581706</v>
      </c>
      <c r="X66" s="203">
        <v>0.28507802730527432</v>
      </c>
      <c r="Y66" s="203">
        <v>1.3626942117614815E-2</v>
      </c>
      <c r="Z66" s="192">
        <f t="shared" si="42"/>
        <v>0.32659009661700616</v>
      </c>
      <c r="AA66" s="203">
        <v>0</v>
      </c>
      <c r="AB66" s="203">
        <v>0</v>
      </c>
      <c r="AC66" s="203">
        <v>1</v>
      </c>
      <c r="AD66" s="204">
        <f t="shared" si="43"/>
        <v>0.67340990338299389</v>
      </c>
    </row>
    <row r="67" spans="1:30" s="175" customFormat="1" x14ac:dyDescent="0.25">
      <c r="A67" s="173"/>
      <c r="B67" s="194"/>
      <c r="C67" s="195"/>
      <c r="D67" s="222" t="s">
        <v>130</v>
      </c>
      <c r="E67" s="223">
        <f>SUM(E57:E66)</f>
        <v>76514</v>
      </c>
      <c r="F67" s="223">
        <f>SUM(F57:F66)</f>
        <v>20195</v>
      </c>
      <c r="G67" s="223">
        <f>SUM(G57:G66)</f>
        <v>167</v>
      </c>
      <c r="H67" s="223">
        <f>SUM(H57:H66)</f>
        <v>209297</v>
      </c>
      <c r="I67" s="223">
        <f>SUM(I57:I66)</f>
        <v>209367</v>
      </c>
      <c r="J67" s="223"/>
      <c r="K67" s="223">
        <f>SUM(K57:K66)</f>
        <v>84390.900322402726</v>
      </c>
      <c r="L67" s="224">
        <f t="shared" ref="L67" si="45">K67*1000/I67</f>
        <v>403.07641759399871</v>
      </c>
      <c r="M67" s="252"/>
      <c r="N67" s="225">
        <f>SUM(N57:N66)</f>
        <v>34067.347281733586</v>
      </c>
      <c r="O67" s="226">
        <f t="shared" ref="O67" si="46">N67*1000/I67</f>
        <v>162.71593556641488</v>
      </c>
      <c r="P67" s="208"/>
      <c r="Q67" s="225">
        <f>SUM(Q57:Q66)</f>
        <v>50323.553040669161</v>
      </c>
      <c r="R67" s="224">
        <f t="shared" ref="R67" si="47">Q67*1000/I67</f>
        <v>240.36048202758388</v>
      </c>
      <c r="S67" s="220"/>
      <c r="T67" s="203"/>
      <c r="U67" s="203"/>
      <c r="V67" s="203"/>
      <c r="W67" s="391" t="s">
        <v>138</v>
      </c>
      <c r="X67" s="392"/>
      <c r="Y67" s="393"/>
      <c r="Z67" s="192">
        <f t="shared" ref="Z67" si="48">N67/K67</f>
        <v>0.40368507921570235</v>
      </c>
      <c r="AA67" s="203"/>
      <c r="AB67" s="203"/>
      <c r="AC67" s="203"/>
      <c r="AD67" s="204">
        <f t="shared" ref="AD67" si="49">Q67/K67</f>
        <v>0.59631492078429793</v>
      </c>
    </row>
    <row r="68" spans="1:30" s="175" customFormat="1" x14ac:dyDescent="0.25">
      <c r="A68" s="173"/>
      <c r="B68" s="194"/>
      <c r="C68" s="195"/>
      <c r="D68" s="196"/>
      <c r="E68" s="197"/>
      <c r="F68" s="197"/>
      <c r="G68" s="197"/>
      <c r="H68" s="197"/>
      <c r="I68" s="197"/>
      <c r="J68" s="210"/>
      <c r="K68" s="230"/>
      <c r="L68" s="231"/>
      <c r="M68" s="252"/>
      <c r="N68" s="230"/>
      <c r="O68" s="200"/>
      <c r="P68" s="208"/>
      <c r="Q68" s="230"/>
      <c r="R68" s="231"/>
      <c r="S68" s="220"/>
      <c r="T68" s="203"/>
      <c r="U68" s="203"/>
      <c r="V68" s="203"/>
      <c r="W68" s="203"/>
      <c r="X68" s="203"/>
      <c r="Y68" s="203"/>
      <c r="Z68" s="192"/>
      <c r="AA68" s="203"/>
      <c r="AB68" s="203"/>
      <c r="AC68" s="203"/>
      <c r="AD68" s="204"/>
    </row>
    <row r="69" spans="1:30" s="175" customFormat="1" ht="18" thickBot="1" x14ac:dyDescent="0.3">
      <c r="A69" s="173"/>
      <c r="B69" s="194"/>
      <c r="C69" s="195"/>
      <c r="D69" s="232"/>
      <c r="E69" s="233"/>
      <c r="F69" s="233"/>
      <c r="G69" s="233"/>
      <c r="H69" s="233"/>
      <c r="I69" s="233"/>
      <c r="J69" s="246"/>
      <c r="K69" s="235"/>
      <c r="L69" s="236"/>
      <c r="M69" s="253"/>
      <c r="N69" s="235"/>
      <c r="O69" s="237"/>
      <c r="P69" s="238"/>
      <c r="Q69" s="235"/>
      <c r="R69" s="236"/>
      <c r="S69" s="250"/>
      <c r="T69" s="240"/>
      <c r="U69" s="240"/>
      <c r="V69" s="240"/>
      <c r="W69" s="240"/>
      <c r="X69" s="240"/>
      <c r="Y69" s="240"/>
      <c r="Z69" s="241"/>
      <c r="AA69" s="240"/>
      <c r="AB69" s="240"/>
      <c r="AC69" s="240"/>
      <c r="AD69" s="242"/>
    </row>
    <row r="70" spans="1:30" s="175" customFormat="1" ht="17.25" customHeight="1" thickBot="1" x14ac:dyDescent="0.3">
      <c r="A70" s="173"/>
      <c r="B70" s="194"/>
      <c r="C70" s="243"/>
      <c r="D70" s="394" t="s">
        <v>133</v>
      </c>
      <c r="E70" s="395"/>
      <c r="F70" s="395"/>
      <c r="G70" s="395"/>
      <c r="H70" s="395"/>
      <c r="I70" s="395"/>
      <c r="J70" s="395"/>
      <c r="K70" s="395"/>
      <c r="L70" s="395"/>
      <c r="M70" s="395"/>
      <c r="N70" s="395"/>
      <c r="O70" s="395"/>
      <c r="P70" s="395"/>
      <c r="Q70" s="395"/>
      <c r="R70" s="395"/>
      <c r="S70" s="395"/>
      <c r="T70" s="395"/>
      <c r="U70" s="395"/>
      <c r="V70" s="395"/>
      <c r="W70" s="395"/>
      <c r="X70" s="395"/>
      <c r="Y70" s="395"/>
      <c r="Z70" s="395"/>
      <c r="AA70" s="395"/>
      <c r="AB70" s="395"/>
      <c r="AC70" s="395"/>
      <c r="AD70" s="396"/>
    </row>
    <row r="71" spans="1:30" s="175" customFormat="1" x14ac:dyDescent="0.25">
      <c r="A71" s="173"/>
      <c r="B71" s="194">
        <v>414</v>
      </c>
      <c r="C71" s="195">
        <v>6</v>
      </c>
      <c r="D71" s="196" t="s">
        <v>64</v>
      </c>
      <c r="E71" s="197">
        <v>2775</v>
      </c>
      <c r="F71" s="197">
        <v>875</v>
      </c>
      <c r="G71" s="197">
        <v>0</v>
      </c>
      <c r="H71" s="197">
        <v>8000</v>
      </c>
      <c r="I71" s="197">
        <v>8000</v>
      </c>
      <c r="J71" s="215"/>
      <c r="K71" s="199">
        <v>2873.52</v>
      </c>
      <c r="L71" s="206">
        <f t="shared" ref="L71:L79" si="50">K71*1000/I71</f>
        <v>359.19</v>
      </c>
      <c r="M71" s="221"/>
      <c r="N71" s="199">
        <v>601.23</v>
      </c>
      <c r="O71" s="200">
        <f t="shared" ref="O71:O79" si="51">N71*1000/I71</f>
        <v>75.153750000000002</v>
      </c>
      <c r="P71" s="208"/>
      <c r="Q71" s="199">
        <v>2272.29</v>
      </c>
      <c r="R71" s="206">
        <f t="shared" ref="R71:R79" si="52">Q71*1000/I71</f>
        <v>284.03625</v>
      </c>
      <c r="S71" s="209"/>
      <c r="T71" s="203">
        <v>7.3316368112036984E-2</v>
      </c>
      <c r="U71" s="203">
        <v>0</v>
      </c>
      <c r="V71" s="203">
        <v>4.2246727541872489E-2</v>
      </c>
      <c r="W71" s="203">
        <v>0.88443690434609046</v>
      </c>
      <c r="X71" s="203">
        <v>0</v>
      </c>
      <c r="Y71" s="203">
        <v>0</v>
      </c>
      <c r="Z71" s="192">
        <f t="shared" ref="Z71:Z79" si="53">N71/K71</f>
        <v>0.20923118683705003</v>
      </c>
      <c r="AA71" s="203">
        <v>0</v>
      </c>
      <c r="AB71" s="203">
        <v>0</v>
      </c>
      <c r="AC71" s="203">
        <v>1</v>
      </c>
      <c r="AD71" s="204">
        <f t="shared" ref="AD71:AD79" si="54">Q71/K71</f>
        <v>0.79076881316295</v>
      </c>
    </row>
    <row r="72" spans="1:30" s="175" customFormat="1" x14ac:dyDescent="0.25">
      <c r="A72" s="173"/>
      <c r="B72" s="194">
        <v>430</v>
      </c>
      <c r="C72" s="195">
        <v>6</v>
      </c>
      <c r="D72" s="196" t="s">
        <v>108</v>
      </c>
      <c r="E72" s="197">
        <v>12095</v>
      </c>
      <c r="F72" s="197">
        <v>5715</v>
      </c>
      <c r="G72" s="197">
        <v>0</v>
      </c>
      <c r="H72" s="197">
        <v>41788</v>
      </c>
      <c r="I72" s="197">
        <v>41788</v>
      </c>
      <c r="J72" s="217"/>
      <c r="K72" s="199">
        <v>13750.32</v>
      </c>
      <c r="L72" s="200">
        <f t="shared" si="50"/>
        <v>329.04948789126064</v>
      </c>
      <c r="M72" s="201"/>
      <c r="N72" s="199">
        <v>5046.72</v>
      </c>
      <c r="O72" s="200">
        <f t="shared" si="51"/>
        <v>120.76959892792189</v>
      </c>
      <c r="P72" s="218"/>
      <c r="Q72" s="199">
        <v>8703.6</v>
      </c>
      <c r="R72" s="200">
        <f t="shared" si="52"/>
        <v>208.27988896333875</v>
      </c>
      <c r="S72" s="209"/>
      <c r="T72" s="203">
        <v>4.5623692219897274E-2</v>
      </c>
      <c r="U72" s="203">
        <v>0</v>
      </c>
      <c r="V72" s="203">
        <v>0.15237619681694248</v>
      </c>
      <c r="W72" s="203">
        <v>0.79328157694502555</v>
      </c>
      <c r="X72" s="203">
        <v>0</v>
      </c>
      <c r="Y72" s="203">
        <v>8.7185340181345512E-3</v>
      </c>
      <c r="Z72" s="192">
        <f t="shared" si="53"/>
        <v>0.367025640130557</v>
      </c>
      <c r="AA72" s="203">
        <v>0</v>
      </c>
      <c r="AB72" s="203">
        <v>0</v>
      </c>
      <c r="AC72" s="203">
        <v>1</v>
      </c>
      <c r="AD72" s="204">
        <f t="shared" si="54"/>
        <v>0.63297435986944306</v>
      </c>
    </row>
    <row r="73" spans="1:30" s="175" customFormat="1" x14ac:dyDescent="0.25">
      <c r="A73" s="173"/>
      <c r="B73" s="194">
        <v>623</v>
      </c>
      <c r="C73" s="195">
        <v>6</v>
      </c>
      <c r="D73" s="196" t="s">
        <v>48</v>
      </c>
      <c r="E73" s="197">
        <v>2312</v>
      </c>
      <c r="F73" s="197">
        <v>39</v>
      </c>
      <c r="G73" s="197">
        <v>0</v>
      </c>
      <c r="H73" s="197">
        <v>4996</v>
      </c>
      <c r="I73" s="197">
        <v>4996</v>
      </c>
      <c r="J73" s="217"/>
      <c r="K73" s="199">
        <v>2342.4299999999998</v>
      </c>
      <c r="L73" s="200">
        <f t="shared" si="50"/>
        <v>468.86108887109685</v>
      </c>
      <c r="M73" s="201"/>
      <c r="N73" s="199">
        <v>696.38</v>
      </c>
      <c r="O73" s="200">
        <f t="shared" si="51"/>
        <v>139.38751000800642</v>
      </c>
      <c r="P73" s="208"/>
      <c r="Q73" s="199">
        <v>1646.0500000000002</v>
      </c>
      <c r="R73" s="200">
        <f t="shared" si="52"/>
        <v>329.47357886309049</v>
      </c>
      <c r="S73" s="209"/>
      <c r="T73" s="203">
        <v>3.9533013584537181E-2</v>
      </c>
      <c r="U73" s="203">
        <v>0</v>
      </c>
      <c r="V73" s="203">
        <v>0.54154341020707086</v>
      </c>
      <c r="W73" s="203">
        <v>0.37913208305810042</v>
      </c>
      <c r="X73" s="203">
        <v>3.9791493150291506E-2</v>
      </c>
      <c r="Y73" s="203">
        <v>0</v>
      </c>
      <c r="Z73" s="192">
        <f t="shared" si="53"/>
        <v>0.2972895668173649</v>
      </c>
      <c r="AA73" s="203">
        <v>0</v>
      </c>
      <c r="AB73" s="203">
        <v>9.3435800856596085E-3</v>
      </c>
      <c r="AC73" s="203">
        <v>0.99065641991434028</v>
      </c>
      <c r="AD73" s="204">
        <f t="shared" si="54"/>
        <v>0.70271043318263526</v>
      </c>
    </row>
    <row r="74" spans="1:30" s="175" customFormat="1" x14ac:dyDescent="0.25">
      <c r="A74" s="173"/>
      <c r="B74" s="194">
        <v>758</v>
      </c>
      <c r="C74" s="195">
        <v>6</v>
      </c>
      <c r="D74" s="196" t="s">
        <v>45</v>
      </c>
      <c r="E74" s="197">
        <v>3517</v>
      </c>
      <c r="F74" s="197">
        <v>24</v>
      </c>
      <c r="G74" s="197">
        <v>180</v>
      </c>
      <c r="H74" s="197">
        <v>7749</v>
      </c>
      <c r="I74" s="197">
        <v>7824</v>
      </c>
      <c r="J74" s="257"/>
      <c r="K74" s="199">
        <v>3544.26</v>
      </c>
      <c r="L74" s="206">
        <f t="shared" si="50"/>
        <v>452.99846625766872</v>
      </c>
      <c r="M74" s="216"/>
      <c r="N74" s="199">
        <v>649.67999999999995</v>
      </c>
      <c r="O74" s="200">
        <f t="shared" si="51"/>
        <v>83.036809815950917</v>
      </c>
      <c r="P74" s="208"/>
      <c r="Q74" s="199">
        <v>2894.58</v>
      </c>
      <c r="R74" s="206">
        <f t="shared" si="52"/>
        <v>369.96165644171776</v>
      </c>
      <c r="S74" s="209"/>
      <c r="T74" s="203">
        <v>6.5724664450190873E-2</v>
      </c>
      <c r="U74" s="203">
        <v>0</v>
      </c>
      <c r="V74" s="203">
        <v>9.6662972540327557E-3</v>
      </c>
      <c r="W74" s="203">
        <v>0.815108976727004</v>
      </c>
      <c r="X74" s="203">
        <v>0.10950006156877233</v>
      </c>
      <c r="Y74" s="203">
        <v>0</v>
      </c>
      <c r="Z74" s="192">
        <f t="shared" si="53"/>
        <v>0.18330483655262308</v>
      </c>
      <c r="AA74" s="203">
        <v>0</v>
      </c>
      <c r="AB74" s="203">
        <v>0</v>
      </c>
      <c r="AC74" s="203">
        <v>1</v>
      </c>
      <c r="AD74" s="204">
        <f t="shared" si="54"/>
        <v>0.8166951634473768</v>
      </c>
    </row>
    <row r="75" spans="1:30" s="175" customFormat="1" x14ac:dyDescent="0.25">
      <c r="A75" s="173"/>
      <c r="B75" s="194">
        <v>904</v>
      </c>
      <c r="C75" s="195">
        <v>6</v>
      </c>
      <c r="D75" s="196" t="s">
        <v>100</v>
      </c>
      <c r="E75" s="197">
        <v>437</v>
      </c>
      <c r="F75" s="197">
        <v>0</v>
      </c>
      <c r="G75" s="197">
        <v>69</v>
      </c>
      <c r="H75" s="197">
        <v>712</v>
      </c>
      <c r="I75" s="197">
        <v>741</v>
      </c>
      <c r="J75" s="210"/>
      <c r="K75" s="199">
        <v>260.73</v>
      </c>
      <c r="L75" s="206">
        <f t="shared" si="50"/>
        <v>351.86234817813767</v>
      </c>
      <c r="M75" s="211"/>
      <c r="N75" s="199">
        <v>57.09</v>
      </c>
      <c r="O75" s="200">
        <f t="shared" si="51"/>
        <v>77.044534412955471</v>
      </c>
      <c r="P75" s="208"/>
      <c r="Q75" s="199">
        <v>203.64</v>
      </c>
      <c r="R75" s="206">
        <f t="shared" si="52"/>
        <v>274.81781376518217</v>
      </c>
      <c r="S75" s="209">
        <v>2</v>
      </c>
      <c r="T75" s="203">
        <v>6.8663513750218952E-2</v>
      </c>
      <c r="U75" s="203">
        <v>0</v>
      </c>
      <c r="V75" s="203">
        <v>0</v>
      </c>
      <c r="W75" s="203">
        <v>0.93133648624978105</v>
      </c>
      <c r="X75" s="203">
        <v>0</v>
      </c>
      <c r="Y75" s="203">
        <v>0</v>
      </c>
      <c r="Z75" s="192">
        <f t="shared" si="53"/>
        <v>0.21896214474743989</v>
      </c>
      <c r="AA75" s="203">
        <v>0</v>
      </c>
      <c r="AB75" s="203">
        <v>0</v>
      </c>
      <c r="AC75" s="203">
        <v>1</v>
      </c>
      <c r="AD75" s="204">
        <f t="shared" si="54"/>
        <v>0.78103785525255998</v>
      </c>
    </row>
    <row r="76" spans="1:30" s="175" customFormat="1" x14ac:dyDescent="0.25">
      <c r="A76" s="173"/>
      <c r="B76" s="194">
        <v>906</v>
      </c>
      <c r="C76" s="195">
        <v>6</v>
      </c>
      <c r="D76" s="196" t="s">
        <v>158</v>
      </c>
      <c r="E76" s="197">
        <v>2293</v>
      </c>
      <c r="F76" s="197">
        <v>175</v>
      </c>
      <c r="G76" s="197">
        <v>164</v>
      </c>
      <c r="H76" s="197">
        <v>5272</v>
      </c>
      <c r="I76" s="197">
        <v>5340</v>
      </c>
      <c r="J76" s="210"/>
      <c r="K76" s="199">
        <v>1767.86</v>
      </c>
      <c r="L76" s="206">
        <f t="shared" si="50"/>
        <v>331.05992509363296</v>
      </c>
      <c r="M76" s="221"/>
      <c r="N76" s="199">
        <v>883.24</v>
      </c>
      <c r="O76" s="200">
        <f t="shared" si="51"/>
        <v>165.40074906367042</v>
      </c>
      <c r="P76" s="208"/>
      <c r="Q76" s="199">
        <v>884.62</v>
      </c>
      <c r="R76" s="206">
        <f t="shared" si="52"/>
        <v>165.65917602996254</v>
      </c>
      <c r="S76" s="209"/>
      <c r="T76" s="203">
        <v>3.2890267650921609E-2</v>
      </c>
      <c r="U76" s="203">
        <v>0</v>
      </c>
      <c r="V76" s="203">
        <v>0.27409311172501244</v>
      </c>
      <c r="W76" s="203">
        <v>0.46044110321090531</v>
      </c>
      <c r="X76" s="203">
        <v>0.22729948824781485</v>
      </c>
      <c r="Y76" s="203">
        <v>5.2760291653457725E-3</v>
      </c>
      <c r="Z76" s="192">
        <f t="shared" si="53"/>
        <v>0.49960969760048873</v>
      </c>
      <c r="AA76" s="203">
        <v>0</v>
      </c>
      <c r="AB76" s="203">
        <v>2.2495534805905362E-3</v>
      </c>
      <c r="AC76" s="203">
        <v>0.99775044651940947</v>
      </c>
      <c r="AD76" s="204">
        <f t="shared" si="54"/>
        <v>0.50039030239951132</v>
      </c>
    </row>
    <row r="77" spans="1:30" s="175" customFormat="1" x14ac:dyDescent="0.25">
      <c r="A77" s="173"/>
      <c r="B77" s="194">
        <v>917</v>
      </c>
      <c r="C77" s="195">
        <v>6</v>
      </c>
      <c r="D77" s="196" t="s">
        <v>101</v>
      </c>
      <c r="E77" s="197">
        <v>991</v>
      </c>
      <c r="F77" s="197">
        <v>30</v>
      </c>
      <c r="G77" s="197">
        <v>337</v>
      </c>
      <c r="H77" s="197">
        <v>1269</v>
      </c>
      <c r="I77" s="197">
        <v>1409</v>
      </c>
      <c r="J77" s="217"/>
      <c r="K77" s="199">
        <v>475.6</v>
      </c>
      <c r="L77" s="200">
        <f t="shared" si="50"/>
        <v>337.54435770049679</v>
      </c>
      <c r="M77" s="201"/>
      <c r="N77" s="199">
        <v>94.23</v>
      </c>
      <c r="O77" s="200">
        <f t="shared" si="51"/>
        <v>66.877217885024834</v>
      </c>
      <c r="P77" s="208"/>
      <c r="Q77" s="199">
        <v>381.37</v>
      </c>
      <c r="R77" s="200">
        <f t="shared" si="52"/>
        <v>270.66713981547196</v>
      </c>
      <c r="S77" s="209">
        <v>3</v>
      </c>
      <c r="T77" s="203">
        <v>7.4180197389366445E-2</v>
      </c>
      <c r="U77" s="203">
        <v>0</v>
      </c>
      <c r="V77" s="203">
        <v>0</v>
      </c>
      <c r="W77" s="203">
        <v>0.92581980261063346</v>
      </c>
      <c r="X77" s="203">
        <v>0</v>
      </c>
      <c r="Y77" s="203">
        <v>0</v>
      </c>
      <c r="Z77" s="192">
        <f t="shared" si="53"/>
        <v>0.1981286795626577</v>
      </c>
      <c r="AA77" s="203">
        <v>0</v>
      </c>
      <c r="AB77" s="203">
        <v>0</v>
      </c>
      <c r="AC77" s="203">
        <v>1</v>
      </c>
      <c r="AD77" s="204">
        <f t="shared" si="54"/>
        <v>0.80187132043734233</v>
      </c>
    </row>
    <row r="78" spans="1:30" s="175" customFormat="1" x14ac:dyDescent="0.25">
      <c r="A78" s="173"/>
      <c r="B78" s="194">
        <v>959</v>
      </c>
      <c r="C78" s="195">
        <v>6</v>
      </c>
      <c r="D78" s="196" t="s">
        <v>151</v>
      </c>
      <c r="E78" s="197">
        <v>2113</v>
      </c>
      <c r="F78" s="197">
        <v>52</v>
      </c>
      <c r="G78" s="197">
        <v>283</v>
      </c>
      <c r="H78" s="197">
        <v>5018</v>
      </c>
      <c r="I78" s="197">
        <v>5136</v>
      </c>
      <c r="J78" s="217"/>
      <c r="K78" s="199">
        <v>1915.81</v>
      </c>
      <c r="L78" s="200">
        <f t="shared" si="50"/>
        <v>373.01596573208724</v>
      </c>
      <c r="M78" s="201"/>
      <c r="N78" s="199">
        <v>500.67</v>
      </c>
      <c r="O78" s="200">
        <f t="shared" si="51"/>
        <v>97.482476635514018</v>
      </c>
      <c r="P78" s="208"/>
      <c r="Q78" s="199">
        <v>1415.14</v>
      </c>
      <c r="R78" s="200">
        <f t="shared" si="52"/>
        <v>275.53348909657319</v>
      </c>
      <c r="S78" s="220">
        <v>2</v>
      </c>
      <c r="T78" s="203">
        <v>5.52259971638005E-2</v>
      </c>
      <c r="U78" s="203">
        <v>0</v>
      </c>
      <c r="V78" s="203">
        <v>0</v>
      </c>
      <c r="W78" s="203">
        <v>0.94477400283619939</v>
      </c>
      <c r="X78" s="203">
        <v>0</v>
      </c>
      <c r="Y78" s="203">
        <v>0</v>
      </c>
      <c r="Z78" s="192">
        <f t="shared" si="53"/>
        <v>0.26133593623584805</v>
      </c>
      <c r="AA78" s="203">
        <v>0</v>
      </c>
      <c r="AB78" s="203">
        <v>0</v>
      </c>
      <c r="AC78" s="203">
        <v>1</v>
      </c>
      <c r="AD78" s="204">
        <f t="shared" si="54"/>
        <v>0.73866406376415206</v>
      </c>
    </row>
    <row r="79" spans="1:30" s="175" customFormat="1" x14ac:dyDescent="0.25">
      <c r="A79" s="173"/>
      <c r="B79" s="194">
        <v>988</v>
      </c>
      <c r="C79" s="195">
        <v>6</v>
      </c>
      <c r="D79" s="196" t="s">
        <v>127</v>
      </c>
      <c r="E79" s="197">
        <v>803</v>
      </c>
      <c r="F79" s="197">
        <v>0</v>
      </c>
      <c r="G79" s="197">
        <v>0</v>
      </c>
      <c r="H79" s="197">
        <v>2590</v>
      </c>
      <c r="I79" s="197">
        <v>2590</v>
      </c>
      <c r="J79" s="217"/>
      <c r="K79" s="199">
        <v>865.99</v>
      </c>
      <c r="L79" s="200">
        <f t="shared" si="50"/>
        <v>334.35907335907336</v>
      </c>
      <c r="M79" s="201"/>
      <c r="N79" s="199">
        <v>170.08</v>
      </c>
      <c r="O79" s="200">
        <f t="shared" si="51"/>
        <v>65.667953667953668</v>
      </c>
      <c r="P79" s="218"/>
      <c r="Q79" s="199">
        <v>695.91</v>
      </c>
      <c r="R79" s="200">
        <f t="shared" si="52"/>
        <v>268.6911196911197</v>
      </c>
      <c r="S79" s="220">
        <v>3</v>
      </c>
      <c r="T79" s="203">
        <v>8.3901693320790213E-2</v>
      </c>
      <c r="U79" s="203">
        <v>0</v>
      </c>
      <c r="V79" s="203">
        <v>1.1759172154280339E-2</v>
      </c>
      <c r="W79" s="203">
        <v>0.90433913452492942</v>
      </c>
      <c r="X79" s="203">
        <v>0</v>
      </c>
      <c r="Y79" s="203">
        <v>0</v>
      </c>
      <c r="Z79" s="192">
        <f t="shared" si="53"/>
        <v>0.19639949652998304</v>
      </c>
      <c r="AA79" s="203">
        <v>0</v>
      </c>
      <c r="AB79" s="203">
        <v>0</v>
      </c>
      <c r="AC79" s="203">
        <v>1</v>
      </c>
      <c r="AD79" s="204">
        <f t="shared" si="54"/>
        <v>0.80360050347001688</v>
      </c>
    </row>
    <row r="80" spans="1:30" s="175" customFormat="1" x14ac:dyDescent="0.25">
      <c r="A80" s="157"/>
      <c r="B80" s="194"/>
      <c r="C80" s="195"/>
      <c r="D80" s="222" t="s">
        <v>130</v>
      </c>
      <c r="E80" s="223">
        <f>SUM(E71:E79)</f>
        <v>27336</v>
      </c>
      <c r="F80" s="223">
        <f>SUM(F71:F79)</f>
        <v>6910</v>
      </c>
      <c r="G80" s="223">
        <f>SUM(G71:G79)</f>
        <v>1033</v>
      </c>
      <c r="H80" s="223">
        <f>SUM(H71:H79)</f>
        <v>77394</v>
      </c>
      <c r="I80" s="223">
        <f>SUM(I71:I79)</f>
        <v>77824</v>
      </c>
      <c r="J80" s="223"/>
      <c r="K80" s="223">
        <f>SUM(K71:K79)</f>
        <v>27796.52</v>
      </c>
      <c r="L80" s="224">
        <f t="shared" ref="L80" si="55">K80*1000/I80</f>
        <v>357.17156661184208</v>
      </c>
      <c r="M80" s="210"/>
      <c r="N80" s="225">
        <f>SUM(N71:N79)</f>
        <v>8699.32</v>
      </c>
      <c r="O80" s="226">
        <f t="shared" ref="O80" si="56">N80*1000/I80</f>
        <v>111.78196957236842</v>
      </c>
      <c r="P80" s="208"/>
      <c r="Q80" s="225">
        <f>SUM(Q71:Q79)</f>
        <v>19097.199999999997</v>
      </c>
      <c r="R80" s="224">
        <f t="shared" ref="R80" si="57">Q80*1000/I80</f>
        <v>245.38959703947364</v>
      </c>
      <c r="S80" s="209"/>
      <c r="T80" s="203"/>
      <c r="U80" s="203"/>
      <c r="V80" s="203"/>
      <c r="W80" s="391" t="s">
        <v>138</v>
      </c>
      <c r="X80" s="392"/>
      <c r="Y80" s="393"/>
      <c r="Z80" s="192">
        <f t="shared" ref="Z80" si="58">N80/K80</f>
        <v>0.3129643566892546</v>
      </c>
      <c r="AA80" s="203"/>
      <c r="AB80" s="203"/>
      <c r="AC80" s="203"/>
      <c r="AD80" s="204">
        <f t="shared" ref="AD80" si="59">Q80/K80</f>
        <v>0.68703564331074529</v>
      </c>
    </row>
    <row r="81" spans="1:30" s="175" customFormat="1" x14ac:dyDescent="0.25">
      <c r="A81" s="157"/>
      <c r="B81" s="194"/>
      <c r="C81" s="195"/>
      <c r="D81" s="196"/>
      <c r="E81" s="197"/>
      <c r="F81" s="197"/>
      <c r="G81" s="197"/>
      <c r="H81" s="197"/>
      <c r="I81" s="197"/>
      <c r="J81" s="215"/>
      <c r="K81" s="230"/>
      <c r="L81" s="231"/>
      <c r="M81" s="210"/>
      <c r="N81" s="230"/>
      <c r="O81" s="200"/>
      <c r="P81" s="208"/>
      <c r="Q81" s="230"/>
      <c r="R81" s="231"/>
      <c r="S81" s="209"/>
      <c r="T81" s="203"/>
      <c r="U81" s="203"/>
      <c r="V81" s="203"/>
      <c r="W81" s="203"/>
      <c r="X81" s="203"/>
      <c r="Y81" s="203"/>
      <c r="Z81" s="192"/>
      <c r="AA81" s="203"/>
      <c r="AB81" s="203"/>
      <c r="AC81" s="203"/>
      <c r="AD81" s="204"/>
    </row>
    <row r="82" spans="1:30" s="175" customFormat="1" ht="18" thickBot="1" x14ac:dyDescent="0.3">
      <c r="A82" s="157"/>
      <c r="B82" s="194"/>
      <c r="C82" s="195"/>
      <c r="D82" s="232"/>
      <c r="E82" s="233"/>
      <c r="F82" s="233"/>
      <c r="G82" s="233"/>
      <c r="H82" s="233"/>
      <c r="I82" s="233"/>
      <c r="J82" s="234"/>
      <c r="K82" s="235"/>
      <c r="L82" s="236"/>
      <c r="M82" s="246"/>
      <c r="N82" s="235"/>
      <c r="O82" s="237"/>
      <c r="P82" s="238"/>
      <c r="Q82" s="235"/>
      <c r="R82" s="236"/>
      <c r="S82" s="247"/>
      <c r="T82" s="240"/>
      <c r="U82" s="240"/>
      <c r="V82" s="240"/>
      <c r="W82" s="240"/>
      <c r="X82" s="240"/>
      <c r="Y82" s="240"/>
      <c r="Z82" s="241"/>
      <c r="AA82" s="240"/>
      <c r="AB82" s="240"/>
      <c r="AC82" s="240"/>
      <c r="AD82" s="242"/>
    </row>
    <row r="83" spans="1:30" s="175" customFormat="1" ht="15.75" thickBot="1" x14ac:dyDescent="0.3">
      <c r="A83" s="157"/>
      <c r="B83" s="194"/>
      <c r="C83" s="243"/>
      <c r="D83" s="394" t="s">
        <v>134</v>
      </c>
      <c r="E83" s="399"/>
      <c r="F83" s="399"/>
      <c r="G83" s="399"/>
      <c r="H83" s="399"/>
      <c r="I83" s="399"/>
      <c r="J83" s="399"/>
      <c r="K83" s="399"/>
      <c r="L83" s="399"/>
      <c r="M83" s="399"/>
      <c r="N83" s="399"/>
      <c r="O83" s="399"/>
      <c r="P83" s="399"/>
      <c r="Q83" s="399"/>
      <c r="R83" s="399"/>
      <c r="S83" s="399"/>
      <c r="T83" s="399"/>
      <c r="U83" s="399"/>
      <c r="V83" s="399"/>
      <c r="W83" s="399"/>
      <c r="X83" s="399"/>
      <c r="Y83" s="399"/>
      <c r="Z83" s="399"/>
      <c r="AA83" s="399"/>
      <c r="AB83" s="399"/>
      <c r="AC83" s="399"/>
      <c r="AD83" s="400"/>
    </row>
    <row r="84" spans="1:30" s="175" customFormat="1" x14ac:dyDescent="0.25">
      <c r="A84" s="173"/>
      <c r="B84" s="194">
        <v>39</v>
      </c>
      <c r="C84" s="195">
        <v>7</v>
      </c>
      <c r="D84" s="196" t="s">
        <v>78</v>
      </c>
      <c r="E84" s="197">
        <v>2298</v>
      </c>
      <c r="F84" s="197">
        <v>0</v>
      </c>
      <c r="G84" s="197">
        <v>0</v>
      </c>
      <c r="H84" s="197">
        <v>4708</v>
      </c>
      <c r="I84" s="197">
        <v>4708</v>
      </c>
      <c r="J84" s="210"/>
      <c r="K84" s="199">
        <v>2565.9711278586278</v>
      </c>
      <c r="L84" s="206">
        <f t="shared" ref="L84:L115" si="60">K84*1000/I84</f>
        <v>545.0236040481368</v>
      </c>
      <c r="M84" s="211"/>
      <c r="N84" s="199">
        <v>1327.9729022869024</v>
      </c>
      <c r="O84" s="200">
        <f t="shared" ref="O84:O115" si="61">N84*1000/I84</f>
        <v>282.06731144581613</v>
      </c>
      <c r="P84" s="208">
        <v>6</v>
      </c>
      <c r="Q84" s="199">
        <v>1237.9982255717257</v>
      </c>
      <c r="R84" s="206">
        <f t="shared" ref="R84:R115" si="62">Q84*1000/I84</f>
        <v>262.95629260232067</v>
      </c>
      <c r="S84" s="209"/>
      <c r="T84" s="203">
        <v>1.9533531109956176E-2</v>
      </c>
      <c r="U84" s="203">
        <v>0</v>
      </c>
      <c r="V84" s="203">
        <v>2.204111239739465E-2</v>
      </c>
      <c r="W84" s="203">
        <v>0.82923597340768074</v>
      </c>
      <c r="X84" s="203">
        <v>0.12918938308496844</v>
      </c>
      <c r="Y84" s="203">
        <v>0</v>
      </c>
      <c r="Z84" s="192">
        <f t="shared" ref="Z84:Z115" si="63">N84/K84</f>
        <v>0.51753228548410501</v>
      </c>
      <c r="AA84" s="203">
        <v>0</v>
      </c>
      <c r="AB84" s="203">
        <v>0</v>
      </c>
      <c r="AC84" s="203">
        <v>1</v>
      </c>
      <c r="AD84" s="204">
        <f t="shared" ref="AD84:AD115" si="64">Q84/K84</f>
        <v>0.48246771451589504</v>
      </c>
    </row>
    <row r="85" spans="1:30" s="175" customFormat="1" x14ac:dyDescent="0.25">
      <c r="A85" s="173"/>
      <c r="B85" s="194">
        <v>162</v>
      </c>
      <c r="C85" s="195">
        <v>7</v>
      </c>
      <c r="D85" s="196" t="s">
        <v>105</v>
      </c>
      <c r="E85" s="197">
        <v>7253</v>
      </c>
      <c r="F85" s="197">
        <v>476</v>
      </c>
      <c r="G85" s="197">
        <v>2801</v>
      </c>
      <c r="H85" s="197">
        <v>7025</v>
      </c>
      <c r="I85" s="197">
        <v>8192</v>
      </c>
      <c r="J85" s="217"/>
      <c r="K85" s="199">
        <v>3670.83</v>
      </c>
      <c r="L85" s="200">
        <f t="shared" si="60"/>
        <v>448.099365234375</v>
      </c>
      <c r="M85" s="201"/>
      <c r="N85" s="199">
        <v>1843.47</v>
      </c>
      <c r="O85" s="200">
        <f t="shared" si="61"/>
        <v>225.032958984375</v>
      </c>
      <c r="P85" s="208"/>
      <c r="Q85" s="199">
        <v>1827.36</v>
      </c>
      <c r="R85" s="200">
        <f t="shared" si="62"/>
        <v>223.06640625</v>
      </c>
      <c r="S85" s="209"/>
      <c r="T85" s="203">
        <v>2.0998443153400922E-2</v>
      </c>
      <c r="U85" s="203">
        <v>8.6955578338676516E-3</v>
      </c>
      <c r="V85" s="203">
        <v>4.9488193461244286E-2</v>
      </c>
      <c r="W85" s="203">
        <v>0.6044416236770872</v>
      </c>
      <c r="X85" s="203">
        <v>0.30305890521679224</v>
      </c>
      <c r="Y85" s="203">
        <v>1.3317276657607664E-2</v>
      </c>
      <c r="Z85" s="192">
        <f t="shared" si="63"/>
        <v>0.50219432662367913</v>
      </c>
      <c r="AA85" s="203">
        <v>0</v>
      </c>
      <c r="AB85" s="203">
        <v>0</v>
      </c>
      <c r="AC85" s="203">
        <v>1</v>
      </c>
      <c r="AD85" s="204">
        <f t="shared" si="64"/>
        <v>0.49780567337632087</v>
      </c>
    </row>
    <row r="86" spans="1:30" s="175" customFormat="1" x14ac:dyDescent="0.25">
      <c r="A86" s="173"/>
      <c r="B86" s="194">
        <v>192</v>
      </c>
      <c r="C86" s="195">
        <v>7</v>
      </c>
      <c r="D86" s="196" t="s">
        <v>112</v>
      </c>
      <c r="E86" s="197">
        <v>2965</v>
      </c>
      <c r="F86" s="197">
        <v>7</v>
      </c>
      <c r="G86" s="197">
        <v>653</v>
      </c>
      <c r="H86" s="197">
        <v>4656</v>
      </c>
      <c r="I86" s="197">
        <v>4928</v>
      </c>
      <c r="J86" s="217"/>
      <c r="K86" s="199">
        <v>1193.1300000000001</v>
      </c>
      <c r="L86" s="200">
        <f t="shared" si="60"/>
        <v>242.11241883116884</v>
      </c>
      <c r="M86" s="201"/>
      <c r="N86" s="199">
        <v>240.56</v>
      </c>
      <c r="O86" s="200">
        <f t="shared" si="61"/>
        <v>48.814935064935064</v>
      </c>
      <c r="P86" s="208"/>
      <c r="Q86" s="199">
        <v>952.57</v>
      </c>
      <c r="R86" s="200">
        <f t="shared" si="62"/>
        <v>193.29748376623377</v>
      </c>
      <c r="S86" s="209"/>
      <c r="T86" s="203">
        <v>0.10662620552045227</v>
      </c>
      <c r="U86" s="203">
        <v>0</v>
      </c>
      <c r="V86" s="203">
        <v>0</v>
      </c>
      <c r="W86" s="203">
        <v>0.86190555370801469</v>
      </c>
      <c r="X86" s="203">
        <v>3.1468240771533089E-2</v>
      </c>
      <c r="Y86" s="203">
        <v>0</v>
      </c>
      <c r="Z86" s="192">
        <f t="shared" si="63"/>
        <v>0.20162094658587076</v>
      </c>
      <c r="AA86" s="203">
        <v>0</v>
      </c>
      <c r="AB86" s="203">
        <v>0</v>
      </c>
      <c r="AC86" s="203">
        <v>1</v>
      </c>
      <c r="AD86" s="204">
        <f t="shared" si="64"/>
        <v>0.79837905341412918</v>
      </c>
    </row>
    <row r="87" spans="1:30" s="175" customFormat="1" x14ac:dyDescent="0.25">
      <c r="A87" s="173"/>
      <c r="B87" s="194">
        <v>205</v>
      </c>
      <c r="C87" s="195">
        <v>7</v>
      </c>
      <c r="D87" s="196" t="s">
        <v>89</v>
      </c>
      <c r="E87" s="197">
        <v>7617</v>
      </c>
      <c r="F87" s="197">
        <v>51</v>
      </c>
      <c r="G87" s="197">
        <v>2745</v>
      </c>
      <c r="H87" s="197">
        <v>9050</v>
      </c>
      <c r="I87" s="197">
        <v>10194</v>
      </c>
      <c r="J87" s="217"/>
      <c r="K87" s="199">
        <v>3086.2</v>
      </c>
      <c r="L87" s="200">
        <f t="shared" si="60"/>
        <v>302.74671375318815</v>
      </c>
      <c r="M87" s="218"/>
      <c r="N87" s="199">
        <v>1028.3599999999999</v>
      </c>
      <c r="O87" s="200">
        <f t="shared" si="61"/>
        <v>100.8789484010202</v>
      </c>
      <c r="P87" s="201"/>
      <c r="Q87" s="199">
        <v>2057.84</v>
      </c>
      <c r="R87" s="200">
        <f t="shared" si="62"/>
        <v>201.86776535216796</v>
      </c>
      <c r="S87" s="209"/>
      <c r="T87" s="203">
        <v>4.8494690575284924E-2</v>
      </c>
      <c r="U87" s="203">
        <v>0</v>
      </c>
      <c r="V87" s="203">
        <v>6.7388852152942555E-3</v>
      </c>
      <c r="W87" s="203">
        <v>0.83024427243377807</v>
      </c>
      <c r="X87" s="203">
        <v>0.11452215177564277</v>
      </c>
      <c r="Y87" s="203">
        <v>0</v>
      </c>
      <c r="Z87" s="192">
        <f t="shared" si="63"/>
        <v>0.33321236472036808</v>
      </c>
      <c r="AA87" s="203">
        <v>0</v>
      </c>
      <c r="AB87" s="203">
        <v>8.5672355479531927E-3</v>
      </c>
      <c r="AC87" s="203">
        <v>0.99143276445204676</v>
      </c>
      <c r="AD87" s="204">
        <f t="shared" si="64"/>
        <v>0.66678763527963203</v>
      </c>
    </row>
    <row r="88" spans="1:30" s="175" customFormat="1" x14ac:dyDescent="0.25">
      <c r="A88" s="173"/>
      <c r="B88" s="194">
        <v>212</v>
      </c>
      <c r="C88" s="195">
        <v>7</v>
      </c>
      <c r="D88" s="196" t="s">
        <v>50</v>
      </c>
      <c r="E88" s="197">
        <v>5257</v>
      </c>
      <c r="F88" s="197">
        <v>0</v>
      </c>
      <c r="G88" s="197">
        <v>0</v>
      </c>
      <c r="H88" s="197">
        <v>10404</v>
      </c>
      <c r="I88" s="197">
        <v>10404</v>
      </c>
      <c r="J88" s="210"/>
      <c r="K88" s="199">
        <v>2732.01</v>
      </c>
      <c r="L88" s="206">
        <f t="shared" si="60"/>
        <v>262.59227220299886</v>
      </c>
      <c r="M88" s="221"/>
      <c r="N88" s="199">
        <v>1111.79</v>
      </c>
      <c r="O88" s="200">
        <f t="shared" si="61"/>
        <v>106.86178392925798</v>
      </c>
      <c r="P88" s="208"/>
      <c r="Q88" s="199">
        <v>1620.22</v>
      </c>
      <c r="R88" s="206">
        <f t="shared" si="62"/>
        <v>155.73048827374086</v>
      </c>
      <c r="S88" s="209"/>
      <c r="T88" s="203">
        <v>5.1565493483481592E-2</v>
      </c>
      <c r="U88" s="203">
        <v>0</v>
      </c>
      <c r="V88" s="203">
        <v>0.3208339704440587</v>
      </c>
      <c r="W88" s="203">
        <v>0.61927162503710231</v>
      </c>
      <c r="X88" s="203">
        <v>8.3289110353573972E-3</v>
      </c>
      <c r="Y88" s="203">
        <v>0</v>
      </c>
      <c r="Z88" s="192">
        <f t="shared" si="63"/>
        <v>0.40694946211763494</v>
      </c>
      <c r="AA88" s="203">
        <v>0</v>
      </c>
      <c r="AB88" s="203">
        <v>7.7088296651072075E-3</v>
      </c>
      <c r="AC88" s="203">
        <v>0.99229117033489278</v>
      </c>
      <c r="AD88" s="204">
        <f t="shared" si="64"/>
        <v>0.59305053788236495</v>
      </c>
    </row>
    <row r="89" spans="1:30" s="175" customFormat="1" x14ac:dyDescent="0.25">
      <c r="A89" s="173"/>
      <c r="B89" s="194">
        <v>236</v>
      </c>
      <c r="C89" s="195">
        <v>7</v>
      </c>
      <c r="D89" s="196" t="s">
        <v>155</v>
      </c>
      <c r="E89" s="197">
        <v>5925</v>
      </c>
      <c r="F89" s="197">
        <v>10</v>
      </c>
      <c r="G89" s="197">
        <v>98</v>
      </c>
      <c r="H89" s="197">
        <v>16451</v>
      </c>
      <c r="I89" s="197">
        <v>16492</v>
      </c>
      <c r="J89" s="210"/>
      <c r="K89" s="199">
        <v>5932.2</v>
      </c>
      <c r="L89" s="206">
        <f t="shared" si="60"/>
        <v>359.70167353868544</v>
      </c>
      <c r="M89" s="221"/>
      <c r="N89" s="199">
        <v>1541.38</v>
      </c>
      <c r="O89" s="200">
        <f t="shared" si="61"/>
        <v>93.462284744118364</v>
      </c>
      <c r="P89" s="212"/>
      <c r="Q89" s="199">
        <v>4390.8200000000006</v>
      </c>
      <c r="R89" s="206">
        <f t="shared" si="62"/>
        <v>266.23938879456711</v>
      </c>
      <c r="S89" s="213"/>
      <c r="T89" s="203">
        <v>5.8810935655062346E-2</v>
      </c>
      <c r="U89" s="203">
        <v>0</v>
      </c>
      <c r="V89" s="203">
        <v>2.2972920370057996E-2</v>
      </c>
      <c r="W89" s="203">
        <v>0.79374975671151826</v>
      </c>
      <c r="X89" s="203">
        <v>0.12446638726336139</v>
      </c>
      <c r="Y89" s="203">
        <v>0</v>
      </c>
      <c r="Z89" s="192">
        <f t="shared" si="63"/>
        <v>0.25983277704730118</v>
      </c>
      <c r="AA89" s="203">
        <v>0</v>
      </c>
      <c r="AB89" s="203">
        <v>5.0104536282516699E-5</v>
      </c>
      <c r="AC89" s="203">
        <v>0.99994989546371738</v>
      </c>
      <c r="AD89" s="204">
        <f t="shared" si="64"/>
        <v>0.74016722295269899</v>
      </c>
    </row>
    <row r="90" spans="1:30" s="175" customFormat="1" x14ac:dyDescent="0.25">
      <c r="A90" s="173"/>
      <c r="B90" s="194">
        <v>239</v>
      </c>
      <c r="C90" s="195">
        <v>7</v>
      </c>
      <c r="D90" s="196" t="s">
        <v>128</v>
      </c>
      <c r="E90" s="197">
        <v>17427</v>
      </c>
      <c r="F90" s="197">
        <v>1647</v>
      </c>
      <c r="G90" s="197">
        <v>684</v>
      </c>
      <c r="H90" s="197">
        <v>37489</v>
      </c>
      <c r="I90" s="197">
        <v>37774</v>
      </c>
      <c r="J90" s="215"/>
      <c r="K90" s="199">
        <v>19316.050954443883</v>
      </c>
      <c r="L90" s="206">
        <f t="shared" si="60"/>
        <v>511.35836698374231</v>
      </c>
      <c r="M90" s="221"/>
      <c r="N90" s="199">
        <v>9033.8283112773006</v>
      </c>
      <c r="O90" s="200">
        <f t="shared" si="61"/>
        <v>239.1546648826521</v>
      </c>
      <c r="P90" s="208">
        <v>5</v>
      </c>
      <c r="Q90" s="199">
        <v>10282.222643166582</v>
      </c>
      <c r="R90" s="206">
        <f t="shared" si="62"/>
        <v>272.20370210109024</v>
      </c>
      <c r="S90" s="209"/>
      <c r="T90" s="203">
        <v>2.2865167776339367E-2</v>
      </c>
      <c r="U90" s="203">
        <v>0</v>
      </c>
      <c r="V90" s="203">
        <v>5.3083807160842093E-2</v>
      </c>
      <c r="W90" s="203">
        <v>0.47880476039160214</v>
      </c>
      <c r="X90" s="203">
        <v>0.43215989686274031</v>
      </c>
      <c r="Y90" s="203">
        <v>1.308636780847618E-2</v>
      </c>
      <c r="Z90" s="192">
        <f t="shared" si="63"/>
        <v>0.46768505283938294</v>
      </c>
      <c r="AA90" s="203">
        <v>0</v>
      </c>
      <c r="AB90" s="203">
        <v>1.6834881523893064E-3</v>
      </c>
      <c r="AC90" s="203">
        <v>0.99831651184761072</v>
      </c>
      <c r="AD90" s="204">
        <f t="shared" si="64"/>
        <v>0.53231494716061711</v>
      </c>
    </row>
    <row r="91" spans="1:30" s="175" customFormat="1" x14ac:dyDescent="0.25">
      <c r="A91" s="173"/>
      <c r="B91" s="194">
        <v>249</v>
      </c>
      <c r="C91" s="195">
        <v>7</v>
      </c>
      <c r="D91" s="196" t="s">
        <v>59</v>
      </c>
      <c r="E91" s="197">
        <v>9933</v>
      </c>
      <c r="F91" s="197">
        <v>851</v>
      </c>
      <c r="G91" s="197">
        <v>152</v>
      </c>
      <c r="H91" s="197">
        <v>22265</v>
      </c>
      <c r="I91" s="197">
        <v>22328</v>
      </c>
      <c r="J91" s="210"/>
      <c r="K91" s="199">
        <v>9467.2999999999993</v>
      </c>
      <c r="L91" s="206">
        <f t="shared" si="60"/>
        <v>424.0102113937657</v>
      </c>
      <c r="M91" s="211"/>
      <c r="N91" s="199">
        <v>2027.7</v>
      </c>
      <c r="O91" s="200">
        <f t="shared" si="61"/>
        <v>90.814224292368323</v>
      </c>
      <c r="P91" s="208"/>
      <c r="Q91" s="199">
        <v>7439.6</v>
      </c>
      <c r="R91" s="206">
        <f t="shared" si="62"/>
        <v>333.19598710139735</v>
      </c>
      <c r="S91" s="209"/>
      <c r="T91" s="203">
        <v>6.050204665384426E-2</v>
      </c>
      <c r="U91" s="203">
        <v>0</v>
      </c>
      <c r="V91" s="203">
        <v>6.1646200128224096E-2</v>
      </c>
      <c r="W91" s="203">
        <v>0.84165310450263842</v>
      </c>
      <c r="X91" s="203">
        <v>0</v>
      </c>
      <c r="Y91" s="203">
        <v>3.6198648715293193E-2</v>
      </c>
      <c r="Z91" s="192">
        <f t="shared" si="63"/>
        <v>0.21417933307278741</v>
      </c>
      <c r="AA91" s="203">
        <v>0</v>
      </c>
      <c r="AB91" s="203">
        <v>0</v>
      </c>
      <c r="AC91" s="203">
        <v>1</v>
      </c>
      <c r="AD91" s="204">
        <f t="shared" si="64"/>
        <v>0.78582066692721275</v>
      </c>
    </row>
    <row r="92" spans="1:30" s="175" customFormat="1" x14ac:dyDescent="0.25">
      <c r="A92" s="173"/>
      <c r="B92" s="194">
        <v>287</v>
      </c>
      <c r="C92" s="195">
        <v>7</v>
      </c>
      <c r="D92" s="196" t="s">
        <v>70</v>
      </c>
      <c r="E92" s="197">
        <v>1157</v>
      </c>
      <c r="F92" s="197">
        <v>127</v>
      </c>
      <c r="G92" s="197">
        <v>0</v>
      </c>
      <c r="H92" s="197">
        <v>2850</v>
      </c>
      <c r="I92" s="197">
        <v>2850</v>
      </c>
      <c r="J92" s="198"/>
      <c r="K92" s="199">
        <v>1229.56</v>
      </c>
      <c r="L92" s="200">
        <f t="shared" si="60"/>
        <v>431.42456140350879</v>
      </c>
      <c r="M92" s="218"/>
      <c r="N92" s="199">
        <v>296.89</v>
      </c>
      <c r="O92" s="200">
        <f t="shared" si="61"/>
        <v>104.1719298245614</v>
      </c>
      <c r="P92" s="208"/>
      <c r="Q92" s="199">
        <v>932.67</v>
      </c>
      <c r="R92" s="200">
        <f t="shared" si="62"/>
        <v>327.25263157894739</v>
      </c>
      <c r="S92" s="209"/>
      <c r="T92" s="203">
        <v>5.2881538616996196E-2</v>
      </c>
      <c r="U92" s="203">
        <v>0</v>
      </c>
      <c r="V92" s="203">
        <v>1.4988716359594464E-2</v>
      </c>
      <c r="W92" s="203">
        <v>0.87773249351611704</v>
      </c>
      <c r="X92" s="203">
        <v>5.4397251507292257E-2</v>
      </c>
      <c r="Y92" s="203">
        <v>0</v>
      </c>
      <c r="Z92" s="192">
        <f t="shared" si="63"/>
        <v>0.24146035980350694</v>
      </c>
      <c r="AA92" s="203">
        <v>0</v>
      </c>
      <c r="AB92" s="203">
        <v>0</v>
      </c>
      <c r="AC92" s="203">
        <v>1</v>
      </c>
      <c r="AD92" s="204">
        <f t="shared" si="64"/>
        <v>0.758539640196493</v>
      </c>
    </row>
    <row r="93" spans="1:30" s="175" customFormat="1" x14ac:dyDescent="0.25">
      <c r="A93" s="173"/>
      <c r="B93" s="194">
        <v>296</v>
      </c>
      <c r="C93" s="195">
        <v>7</v>
      </c>
      <c r="D93" s="196" t="s">
        <v>96</v>
      </c>
      <c r="E93" s="197">
        <v>10098</v>
      </c>
      <c r="F93" s="197">
        <v>238</v>
      </c>
      <c r="G93" s="197">
        <v>3033</v>
      </c>
      <c r="H93" s="197">
        <v>18646</v>
      </c>
      <c r="I93" s="197">
        <v>19910</v>
      </c>
      <c r="J93" s="210"/>
      <c r="K93" s="199">
        <v>6339.68</v>
      </c>
      <c r="L93" s="206">
        <f t="shared" si="60"/>
        <v>318.41687594173783</v>
      </c>
      <c r="M93" s="211"/>
      <c r="N93" s="199">
        <v>1878.95</v>
      </c>
      <c r="O93" s="200">
        <f t="shared" si="61"/>
        <v>94.372174786539432</v>
      </c>
      <c r="P93" s="245"/>
      <c r="Q93" s="199">
        <v>4460.7300000000005</v>
      </c>
      <c r="R93" s="206">
        <f t="shared" si="62"/>
        <v>224.04470115519845</v>
      </c>
      <c r="S93" s="220"/>
      <c r="T93" s="203">
        <v>5.4679475238830197E-2</v>
      </c>
      <c r="U93" s="203">
        <v>0</v>
      </c>
      <c r="V93" s="203">
        <v>1.196412890178025E-2</v>
      </c>
      <c r="W93" s="203">
        <v>0.80539130897575772</v>
      </c>
      <c r="X93" s="203">
        <v>9.3653370233375027E-2</v>
      </c>
      <c r="Y93" s="203">
        <v>3.4311716650256792E-2</v>
      </c>
      <c r="Z93" s="192">
        <f t="shared" si="63"/>
        <v>0.29637931252050576</v>
      </c>
      <c r="AA93" s="203">
        <v>0</v>
      </c>
      <c r="AB93" s="203">
        <v>6.1940534396836382E-3</v>
      </c>
      <c r="AC93" s="203">
        <v>0.99380594656031629</v>
      </c>
      <c r="AD93" s="204">
        <f t="shared" si="64"/>
        <v>0.70362068747949424</v>
      </c>
    </row>
    <row r="94" spans="1:30" s="175" customFormat="1" x14ac:dyDescent="0.25">
      <c r="A94" s="173"/>
      <c r="B94" s="258">
        <v>301</v>
      </c>
      <c r="C94" s="259">
        <v>7</v>
      </c>
      <c r="D94" s="260" t="s">
        <v>98</v>
      </c>
      <c r="E94" s="197">
        <v>5327</v>
      </c>
      <c r="F94" s="197">
        <v>136</v>
      </c>
      <c r="G94" s="197">
        <v>20</v>
      </c>
      <c r="H94" s="261">
        <v>13110</v>
      </c>
      <c r="I94" s="261">
        <v>13118</v>
      </c>
      <c r="J94" s="262"/>
      <c r="K94" s="199">
        <v>4130.2700000000004</v>
      </c>
      <c r="L94" s="263">
        <f t="shared" si="60"/>
        <v>314.85516084769023</v>
      </c>
      <c r="M94" s="264"/>
      <c r="N94" s="199">
        <v>1115.4000000000001</v>
      </c>
      <c r="O94" s="263">
        <f t="shared" si="61"/>
        <v>85.028205519134019</v>
      </c>
      <c r="P94" s="265"/>
      <c r="Q94" s="199">
        <v>3014.87</v>
      </c>
      <c r="R94" s="263">
        <f t="shared" si="62"/>
        <v>229.82695532855618</v>
      </c>
      <c r="S94" s="266"/>
      <c r="T94" s="203">
        <v>6.4766003227541682E-2</v>
      </c>
      <c r="U94" s="203">
        <v>0</v>
      </c>
      <c r="V94" s="203">
        <v>2.9935449166218396E-2</v>
      </c>
      <c r="W94" s="203">
        <v>0.73920566612874294</v>
      </c>
      <c r="X94" s="203">
        <v>0.16609288147749685</v>
      </c>
      <c r="Y94" s="203">
        <v>0</v>
      </c>
      <c r="Z94" s="267">
        <f t="shared" si="63"/>
        <v>0.27005498429884728</v>
      </c>
      <c r="AA94" s="203">
        <v>0</v>
      </c>
      <c r="AB94" s="203">
        <v>0</v>
      </c>
      <c r="AC94" s="203">
        <v>1</v>
      </c>
      <c r="AD94" s="268">
        <f t="shared" si="64"/>
        <v>0.72994501570115256</v>
      </c>
    </row>
    <row r="95" spans="1:30" s="175" customFormat="1" x14ac:dyDescent="0.25">
      <c r="A95" s="173"/>
      <c r="B95" s="194">
        <v>321</v>
      </c>
      <c r="C95" s="195">
        <v>7</v>
      </c>
      <c r="D95" s="196" t="s">
        <v>76</v>
      </c>
      <c r="E95" s="197">
        <v>4228</v>
      </c>
      <c r="F95" s="197">
        <v>459</v>
      </c>
      <c r="G95" s="197">
        <v>0</v>
      </c>
      <c r="H95" s="197">
        <v>11743</v>
      </c>
      <c r="I95" s="197">
        <v>11743</v>
      </c>
      <c r="J95" s="210"/>
      <c r="K95" s="199">
        <v>2681.91</v>
      </c>
      <c r="L95" s="206">
        <f t="shared" si="60"/>
        <v>228.38371795963553</v>
      </c>
      <c r="M95" s="211"/>
      <c r="N95" s="199">
        <v>643.38</v>
      </c>
      <c r="O95" s="200">
        <f t="shared" si="61"/>
        <v>54.788384569530784</v>
      </c>
      <c r="P95" s="208"/>
      <c r="Q95" s="199">
        <v>2038.5300000000002</v>
      </c>
      <c r="R95" s="206">
        <f t="shared" si="62"/>
        <v>173.59533339010477</v>
      </c>
      <c r="S95" s="209"/>
      <c r="T95" s="203">
        <v>0.10056265348627562</v>
      </c>
      <c r="U95" s="203">
        <v>0</v>
      </c>
      <c r="V95" s="203">
        <v>0</v>
      </c>
      <c r="W95" s="203">
        <v>0.89614224874879533</v>
      </c>
      <c r="X95" s="203">
        <v>3.295097764928969E-3</v>
      </c>
      <c r="Y95" s="203">
        <v>0</v>
      </c>
      <c r="Z95" s="192">
        <f t="shared" si="63"/>
        <v>0.2398961933845655</v>
      </c>
      <c r="AA95" s="203">
        <v>0</v>
      </c>
      <c r="AB95" s="203">
        <v>1.1969409329271581E-2</v>
      </c>
      <c r="AC95" s="203">
        <v>0.9880305906707284</v>
      </c>
      <c r="AD95" s="204">
        <f t="shared" si="64"/>
        <v>0.76010380661543464</v>
      </c>
    </row>
    <row r="96" spans="1:30" s="175" customFormat="1" x14ac:dyDescent="0.25">
      <c r="A96" s="173"/>
      <c r="B96" s="194">
        <v>358</v>
      </c>
      <c r="C96" s="195">
        <v>7</v>
      </c>
      <c r="D96" s="196" t="s">
        <v>30</v>
      </c>
      <c r="E96" s="197">
        <v>2557</v>
      </c>
      <c r="F96" s="197">
        <v>24</v>
      </c>
      <c r="G96" s="197">
        <v>42</v>
      </c>
      <c r="H96" s="197">
        <v>7396</v>
      </c>
      <c r="I96" s="197">
        <v>7414</v>
      </c>
      <c r="J96" s="210"/>
      <c r="K96" s="199">
        <v>1571</v>
      </c>
      <c r="L96" s="206">
        <f t="shared" si="60"/>
        <v>211.89641219314811</v>
      </c>
      <c r="M96" s="211"/>
      <c r="N96" s="199">
        <v>541.32000000000005</v>
      </c>
      <c r="O96" s="200">
        <f t="shared" si="61"/>
        <v>73.013218235770168</v>
      </c>
      <c r="P96" s="212"/>
      <c r="Q96" s="199">
        <v>1029.68</v>
      </c>
      <c r="R96" s="206">
        <f t="shared" si="62"/>
        <v>138.88319395737796</v>
      </c>
      <c r="S96" s="213"/>
      <c r="T96" s="203">
        <v>7.5278947757333917E-2</v>
      </c>
      <c r="U96" s="203">
        <v>0</v>
      </c>
      <c r="V96" s="203">
        <v>1.9397029483484813E-3</v>
      </c>
      <c r="W96" s="203">
        <v>0.85672060888199209</v>
      </c>
      <c r="X96" s="203">
        <v>6.6060740412325417E-2</v>
      </c>
      <c r="Y96" s="203">
        <v>0</v>
      </c>
      <c r="Z96" s="192">
        <f t="shared" si="63"/>
        <v>0.34457033736473586</v>
      </c>
      <c r="AA96" s="203">
        <v>0</v>
      </c>
      <c r="AB96" s="203">
        <v>0</v>
      </c>
      <c r="AC96" s="203">
        <v>1</v>
      </c>
      <c r="AD96" s="204">
        <f t="shared" si="64"/>
        <v>0.65542966263526425</v>
      </c>
    </row>
    <row r="97" spans="1:30" s="175" customFormat="1" x14ac:dyDescent="0.25">
      <c r="A97" s="173"/>
      <c r="B97" s="194">
        <v>361</v>
      </c>
      <c r="C97" s="195">
        <v>7</v>
      </c>
      <c r="D97" s="196" t="s">
        <v>41</v>
      </c>
      <c r="E97" s="197">
        <v>8722</v>
      </c>
      <c r="F97" s="197">
        <v>815</v>
      </c>
      <c r="G97" s="197">
        <v>6</v>
      </c>
      <c r="H97" s="197">
        <v>24512</v>
      </c>
      <c r="I97" s="197">
        <v>24515</v>
      </c>
      <c r="J97" s="217"/>
      <c r="K97" s="199">
        <v>8599.9500000000007</v>
      </c>
      <c r="L97" s="200">
        <f t="shared" si="60"/>
        <v>350.80358963899653</v>
      </c>
      <c r="M97" s="201"/>
      <c r="N97" s="199">
        <v>3310.08</v>
      </c>
      <c r="O97" s="200">
        <f t="shared" si="61"/>
        <v>135.02263920048949</v>
      </c>
      <c r="P97" s="218"/>
      <c r="Q97" s="199">
        <v>5289.87</v>
      </c>
      <c r="R97" s="200">
        <f t="shared" si="62"/>
        <v>215.78095043850703</v>
      </c>
      <c r="S97" s="209"/>
      <c r="T97" s="203">
        <v>4.0802639211136894E-2</v>
      </c>
      <c r="U97" s="203">
        <v>0</v>
      </c>
      <c r="V97" s="203">
        <v>0.11913307231245165</v>
      </c>
      <c r="W97" s="203">
        <v>0.595058125483372</v>
      </c>
      <c r="X97" s="203">
        <v>0.22937209976798145</v>
      </c>
      <c r="Y97" s="203">
        <v>1.5634063225058004E-2</v>
      </c>
      <c r="Z97" s="192">
        <f t="shared" si="63"/>
        <v>0.38489526101895938</v>
      </c>
      <c r="AA97" s="203">
        <v>0</v>
      </c>
      <c r="AB97" s="203">
        <v>3.2609497019775533E-3</v>
      </c>
      <c r="AC97" s="203">
        <v>0.99673905029802246</v>
      </c>
      <c r="AD97" s="204">
        <f t="shared" si="64"/>
        <v>0.61510473898104057</v>
      </c>
    </row>
    <row r="98" spans="1:30" s="175" customFormat="1" x14ac:dyDescent="0.25">
      <c r="A98" s="173"/>
      <c r="B98" s="194">
        <v>376</v>
      </c>
      <c r="C98" s="195">
        <v>7</v>
      </c>
      <c r="D98" s="196" t="s">
        <v>106</v>
      </c>
      <c r="E98" s="197">
        <v>4757</v>
      </c>
      <c r="F98" s="197">
        <v>229</v>
      </c>
      <c r="G98" s="197">
        <v>0</v>
      </c>
      <c r="H98" s="197">
        <v>11667</v>
      </c>
      <c r="I98" s="197">
        <v>11667</v>
      </c>
      <c r="J98" s="249"/>
      <c r="K98" s="199">
        <v>4055.7</v>
      </c>
      <c r="L98" s="206">
        <f t="shared" si="60"/>
        <v>347.6214965286706</v>
      </c>
      <c r="M98" s="211"/>
      <c r="N98" s="199">
        <v>1385.75</v>
      </c>
      <c r="O98" s="200">
        <f t="shared" si="61"/>
        <v>118.77517785206138</v>
      </c>
      <c r="P98" s="208"/>
      <c r="Q98" s="199">
        <v>2669.95</v>
      </c>
      <c r="R98" s="206">
        <f t="shared" si="62"/>
        <v>228.84631867660923</v>
      </c>
      <c r="S98" s="209"/>
      <c r="T98" s="203">
        <v>4.639364964820495E-2</v>
      </c>
      <c r="U98" s="203">
        <v>0</v>
      </c>
      <c r="V98" s="203">
        <v>2.0710806422514884E-3</v>
      </c>
      <c r="W98" s="203">
        <v>0.89234710445607068</v>
      </c>
      <c r="X98" s="203">
        <v>5.9188165253472848E-2</v>
      </c>
      <c r="Y98" s="203">
        <v>0</v>
      </c>
      <c r="Z98" s="192">
        <f t="shared" si="63"/>
        <v>0.34167961141110043</v>
      </c>
      <c r="AA98" s="203">
        <v>0</v>
      </c>
      <c r="AB98" s="203">
        <v>1.1985243169347742E-2</v>
      </c>
      <c r="AC98" s="203">
        <v>0.98801475683065221</v>
      </c>
      <c r="AD98" s="204">
        <f t="shared" si="64"/>
        <v>0.65832038858889952</v>
      </c>
    </row>
    <row r="99" spans="1:30" s="175" customFormat="1" x14ac:dyDescent="0.25">
      <c r="A99" s="173"/>
      <c r="B99" s="194">
        <v>389</v>
      </c>
      <c r="C99" s="195">
        <v>7</v>
      </c>
      <c r="D99" s="196" t="s">
        <v>52</v>
      </c>
      <c r="E99" s="197">
        <v>6891</v>
      </c>
      <c r="F99" s="197">
        <v>0</v>
      </c>
      <c r="G99" s="197">
        <v>0</v>
      </c>
      <c r="H99" s="197">
        <v>15511</v>
      </c>
      <c r="I99" s="197">
        <v>15511</v>
      </c>
      <c r="J99" s="210"/>
      <c r="K99" s="199">
        <v>4836.25</v>
      </c>
      <c r="L99" s="206">
        <f t="shared" si="60"/>
        <v>311.79485526400617</v>
      </c>
      <c r="M99" s="244"/>
      <c r="N99" s="199">
        <v>2105.85</v>
      </c>
      <c r="O99" s="200">
        <f t="shared" si="61"/>
        <v>135.76494100960608</v>
      </c>
      <c r="P99" s="208"/>
      <c r="Q99" s="199">
        <v>2730.4</v>
      </c>
      <c r="R99" s="206">
        <f t="shared" si="62"/>
        <v>176.0299142544001</v>
      </c>
      <c r="S99" s="209"/>
      <c r="T99" s="203">
        <v>4.0586936391480873E-2</v>
      </c>
      <c r="U99" s="203">
        <v>0</v>
      </c>
      <c r="V99" s="203">
        <v>5.2244936723888219E-2</v>
      </c>
      <c r="W99" s="203">
        <v>0.51139919747370421</v>
      </c>
      <c r="X99" s="203">
        <v>0.39576892941092667</v>
      </c>
      <c r="Y99" s="203">
        <v>0</v>
      </c>
      <c r="Z99" s="192">
        <f t="shared" si="63"/>
        <v>0.43543034375807699</v>
      </c>
      <c r="AA99" s="203">
        <v>0</v>
      </c>
      <c r="AB99" s="203">
        <v>1.6986522121300907E-2</v>
      </c>
      <c r="AC99" s="203">
        <v>0.98301347787869908</v>
      </c>
      <c r="AD99" s="204">
        <f t="shared" si="64"/>
        <v>0.56456965624192301</v>
      </c>
    </row>
    <row r="100" spans="1:30" s="175" customFormat="1" x14ac:dyDescent="0.25">
      <c r="A100" s="173"/>
      <c r="B100" s="194">
        <v>502</v>
      </c>
      <c r="C100" s="195">
        <v>7</v>
      </c>
      <c r="D100" s="196" t="s">
        <v>97</v>
      </c>
      <c r="E100" s="197">
        <v>5823</v>
      </c>
      <c r="F100" s="197">
        <v>0</v>
      </c>
      <c r="G100" s="197">
        <v>0</v>
      </c>
      <c r="H100" s="197">
        <v>13150</v>
      </c>
      <c r="I100" s="197">
        <v>13150</v>
      </c>
      <c r="J100" s="217"/>
      <c r="K100" s="199">
        <v>4000.97</v>
      </c>
      <c r="L100" s="200">
        <f t="shared" si="60"/>
        <v>304.25627376425854</v>
      </c>
      <c r="M100" s="201"/>
      <c r="N100" s="199">
        <v>860.58</v>
      </c>
      <c r="O100" s="200">
        <f t="shared" si="61"/>
        <v>65.443346007604561</v>
      </c>
      <c r="P100" s="208"/>
      <c r="Q100" s="199">
        <v>3140.39</v>
      </c>
      <c r="R100" s="200">
        <f t="shared" si="62"/>
        <v>238.81292775665401</v>
      </c>
      <c r="S100" s="209"/>
      <c r="T100" s="203">
        <v>8.4199028562132502E-2</v>
      </c>
      <c r="U100" s="203">
        <v>0</v>
      </c>
      <c r="V100" s="203">
        <v>9.296056148179135E-4</v>
      </c>
      <c r="W100" s="203">
        <v>0.91438332287527013</v>
      </c>
      <c r="X100" s="203">
        <v>4.8804294777940455E-4</v>
      </c>
      <c r="Y100" s="203">
        <v>0</v>
      </c>
      <c r="Z100" s="192">
        <f t="shared" si="63"/>
        <v>0.21509283998630335</v>
      </c>
      <c r="AA100" s="203">
        <v>0</v>
      </c>
      <c r="AB100" s="203">
        <v>0</v>
      </c>
      <c r="AC100" s="203">
        <v>1</v>
      </c>
      <c r="AD100" s="204">
        <f t="shared" si="64"/>
        <v>0.78490716001369665</v>
      </c>
    </row>
    <row r="101" spans="1:30" s="175" customFormat="1" x14ac:dyDescent="0.25">
      <c r="A101" s="173"/>
      <c r="B101" s="194">
        <v>503</v>
      </c>
      <c r="C101" s="195">
        <v>7</v>
      </c>
      <c r="D101" s="196" t="s">
        <v>67</v>
      </c>
      <c r="E101" s="197">
        <v>3155</v>
      </c>
      <c r="F101" s="197">
        <v>0</v>
      </c>
      <c r="G101" s="197">
        <v>160</v>
      </c>
      <c r="H101" s="197">
        <v>9292</v>
      </c>
      <c r="I101" s="197">
        <v>9359</v>
      </c>
      <c r="J101" s="210"/>
      <c r="K101" s="199">
        <v>2047.06</v>
      </c>
      <c r="L101" s="206">
        <f t="shared" si="60"/>
        <v>218.72635965380917</v>
      </c>
      <c r="M101" s="211"/>
      <c r="N101" s="199">
        <v>533.46</v>
      </c>
      <c r="O101" s="200">
        <f t="shared" si="61"/>
        <v>56.999679452933009</v>
      </c>
      <c r="P101" s="269"/>
      <c r="Q101" s="199">
        <v>1513.6</v>
      </c>
      <c r="R101" s="206">
        <f t="shared" si="62"/>
        <v>161.72668020087616</v>
      </c>
      <c r="S101" s="220"/>
      <c r="T101" s="203">
        <v>9.5977205413714239E-2</v>
      </c>
      <c r="U101" s="203">
        <v>0</v>
      </c>
      <c r="V101" s="203">
        <v>1.014134143141004E-2</v>
      </c>
      <c r="W101" s="203">
        <v>0.87980354665766869</v>
      </c>
      <c r="X101" s="203">
        <v>1.4077906497206912E-2</v>
      </c>
      <c r="Y101" s="203">
        <v>0</v>
      </c>
      <c r="Z101" s="192">
        <f t="shared" si="63"/>
        <v>0.26059812609303101</v>
      </c>
      <c r="AA101" s="203">
        <v>0</v>
      </c>
      <c r="AB101" s="203">
        <v>0</v>
      </c>
      <c r="AC101" s="203">
        <v>1</v>
      </c>
      <c r="AD101" s="204">
        <f t="shared" si="64"/>
        <v>0.73940187390696899</v>
      </c>
    </row>
    <row r="102" spans="1:30" s="175" customFormat="1" x14ac:dyDescent="0.25">
      <c r="A102" s="173"/>
      <c r="B102" s="194">
        <v>531</v>
      </c>
      <c r="C102" s="195">
        <v>7</v>
      </c>
      <c r="D102" s="196" t="s">
        <v>33</v>
      </c>
      <c r="E102" s="197">
        <v>14354</v>
      </c>
      <c r="F102" s="197">
        <v>550</v>
      </c>
      <c r="G102" s="197">
        <v>0</v>
      </c>
      <c r="H102" s="197">
        <v>30784</v>
      </c>
      <c r="I102" s="197">
        <v>30784</v>
      </c>
      <c r="J102" s="210"/>
      <c r="K102" s="199">
        <v>15682.09</v>
      </c>
      <c r="L102" s="206">
        <f t="shared" si="60"/>
        <v>509.42340176715174</v>
      </c>
      <c r="M102" s="211"/>
      <c r="N102" s="199">
        <v>5536.21</v>
      </c>
      <c r="O102" s="200">
        <f t="shared" si="61"/>
        <v>179.84050155925155</v>
      </c>
      <c r="P102" s="208"/>
      <c r="Q102" s="199">
        <v>10145.880000000001</v>
      </c>
      <c r="R102" s="206">
        <f t="shared" si="62"/>
        <v>329.58290020790025</v>
      </c>
      <c r="S102" s="209"/>
      <c r="T102" s="203">
        <v>3.0638288648732616E-2</v>
      </c>
      <c r="U102" s="203">
        <v>0</v>
      </c>
      <c r="V102" s="203">
        <v>1.6426400010115222E-2</v>
      </c>
      <c r="W102" s="203">
        <v>0.82722656835633035</v>
      </c>
      <c r="X102" s="203">
        <v>0.12107199690763175</v>
      </c>
      <c r="Y102" s="203">
        <v>4.6367460771899911E-3</v>
      </c>
      <c r="Z102" s="192">
        <f t="shared" si="63"/>
        <v>0.35302756201501201</v>
      </c>
      <c r="AA102" s="203">
        <v>0</v>
      </c>
      <c r="AB102" s="203">
        <v>5.7855996719850811E-4</v>
      </c>
      <c r="AC102" s="203">
        <v>0.99942144003280142</v>
      </c>
      <c r="AD102" s="204">
        <f t="shared" si="64"/>
        <v>0.64697243798498805</v>
      </c>
    </row>
    <row r="103" spans="1:30" s="175" customFormat="1" x14ac:dyDescent="0.25">
      <c r="A103" s="173"/>
      <c r="B103" s="194">
        <v>555</v>
      </c>
      <c r="C103" s="195">
        <v>7</v>
      </c>
      <c r="D103" s="196" t="s">
        <v>54</v>
      </c>
      <c r="E103" s="197">
        <v>5299</v>
      </c>
      <c r="F103" s="197">
        <v>72</v>
      </c>
      <c r="G103" s="197">
        <v>0</v>
      </c>
      <c r="H103" s="197">
        <v>9804</v>
      </c>
      <c r="I103" s="197">
        <v>9804</v>
      </c>
      <c r="J103" s="249"/>
      <c r="K103" s="199">
        <v>4267.87</v>
      </c>
      <c r="L103" s="206">
        <f t="shared" si="60"/>
        <v>435.31925744594042</v>
      </c>
      <c r="M103" s="211"/>
      <c r="N103" s="199">
        <v>1546.18</v>
      </c>
      <c r="O103" s="200">
        <f t="shared" si="61"/>
        <v>157.70909832721338</v>
      </c>
      <c r="P103" s="208"/>
      <c r="Q103" s="199">
        <v>2721.69</v>
      </c>
      <c r="R103" s="206">
        <f t="shared" si="62"/>
        <v>277.61015911872704</v>
      </c>
      <c r="S103" s="209"/>
      <c r="T103" s="203">
        <v>3.4937717471445758E-2</v>
      </c>
      <c r="U103" s="203">
        <v>0</v>
      </c>
      <c r="V103" s="203">
        <v>0.18351032868100739</v>
      </c>
      <c r="W103" s="203">
        <v>0.72056293575133545</v>
      </c>
      <c r="X103" s="203">
        <v>5.9921871968334865E-2</v>
      </c>
      <c r="Y103" s="203">
        <v>1.0671461278764437E-3</v>
      </c>
      <c r="Z103" s="192">
        <f t="shared" si="63"/>
        <v>0.36228376215770397</v>
      </c>
      <c r="AA103" s="203">
        <v>0</v>
      </c>
      <c r="AB103" s="203">
        <v>0</v>
      </c>
      <c r="AC103" s="203">
        <v>1</v>
      </c>
      <c r="AD103" s="204">
        <f t="shared" si="64"/>
        <v>0.63771623784229603</v>
      </c>
    </row>
    <row r="104" spans="1:30" s="175" customFormat="1" x14ac:dyDescent="0.25">
      <c r="A104" s="173"/>
      <c r="B104" s="194">
        <v>556</v>
      </c>
      <c r="C104" s="195">
        <v>7</v>
      </c>
      <c r="D104" s="196" t="s">
        <v>69</v>
      </c>
      <c r="E104" s="197">
        <v>3162</v>
      </c>
      <c r="F104" s="197">
        <v>30</v>
      </c>
      <c r="G104" s="197">
        <v>220</v>
      </c>
      <c r="H104" s="197">
        <v>7707</v>
      </c>
      <c r="I104" s="197">
        <v>7799</v>
      </c>
      <c r="J104" s="210"/>
      <c r="K104" s="199">
        <v>3205.92</v>
      </c>
      <c r="L104" s="206">
        <f t="shared" si="60"/>
        <v>411.06808565200669</v>
      </c>
      <c r="M104" s="211"/>
      <c r="N104" s="199">
        <v>952</v>
      </c>
      <c r="O104" s="200">
        <f t="shared" si="61"/>
        <v>122.06693165790486</v>
      </c>
      <c r="P104" s="219"/>
      <c r="Q104" s="199">
        <v>2253.92</v>
      </c>
      <c r="R104" s="206">
        <f t="shared" si="62"/>
        <v>289.0011539941018</v>
      </c>
      <c r="S104" s="209"/>
      <c r="T104" s="203">
        <v>4.4611344537815123E-2</v>
      </c>
      <c r="U104" s="203">
        <v>0</v>
      </c>
      <c r="V104" s="203">
        <v>6.4926470588235294E-2</v>
      </c>
      <c r="W104" s="203">
        <v>0.63867647058823529</v>
      </c>
      <c r="X104" s="203">
        <v>0.25178571428571428</v>
      </c>
      <c r="Y104" s="203">
        <v>0</v>
      </c>
      <c r="Z104" s="192">
        <f t="shared" si="63"/>
        <v>0.29695064131356991</v>
      </c>
      <c r="AA104" s="203">
        <v>0</v>
      </c>
      <c r="AB104" s="203">
        <v>0</v>
      </c>
      <c r="AC104" s="203">
        <v>1</v>
      </c>
      <c r="AD104" s="204">
        <f t="shared" si="64"/>
        <v>0.70304935868643015</v>
      </c>
    </row>
    <row r="105" spans="1:30" s="175" customFormat="1" x14ac:dyDescent="0.25">
      <c r="A105" s="173"/>
      <c r="B105" s="194">
        <v>604</v>
      </c>
      <c r="C105" s="195">
        <v>7</v>
      </c>
      <c r="D105" s="196" t="s">
        <v>159</v>
      </c>
      <c r="E105" s="197">
        <v>5166</v>
      </c>
      <c r="F105" s="197">
        <v>482</v>
      </c>
      <c r="G105" s="197">
        <v>575</v>
      </c>
      <c r="H105" s="197">
        <v>12518</v>
      </c>
      <c r="I105" s="197">
        <v>12758</v>
      </c>
      <c r="J105" s="210"/>
      <c r="K105" s="199">
        <v>6065.6797341151241</v>
      </c>
      <c r="L105" s="206">
        <f t="shared" si="60"/>
        <v>475.4412708978777</v>
      </c>
      <c r="M105" s="211"/>
      <c r="N105" s="199">
        <v>2909.2317872920999</v>
      </c>
      <c r="O105" s="200">
        <f t="shared" si="61"/>
        <v>228.0319632616476</v>
      </c>
      <c r="P105" s="208">
        <v>6</v>
      </c>
      <c r="Q105" s="199">
        <v>3156.4479468230247</v>
      </c>
      <c r="R105" s="206">
        <f t="shared" si="62"/>
        <v>247.40930763623018</v>
      </c>
      <c r="S105" s="209"/>
      <c r="T105" s="203">
        <v>2.3707289429900316E-2</v>
      </c>
      <c r="U105" s="203">
        <v>0</v>
      </c>
      <c r="V105" s="203">
        <v>0.18955863276652349</v>
      </c>
      <c r="W105" s="203">
        <v>0.61149193923388245</v>
      </c>
      <c r="X105" s="203">
        <v>0.17135451433521248</v>
      </c>
      <c r="Y105" s="203">
        <v>3.8876242344812609E-3</v>
      </c>
      <c r="Z105" s="192">
        <f t="shared" si="63"/>
        <v>0.47962172663514446</v>
      </c>
      <c r="AA105" s="203">
        <v>0</v>
      </c>
      <c r="AB105" s="203">
        <v>0</v>
      </c>
      <c r="AC105" s="203">
        <v>1</v>
      </c>
      <c r="AD105" s="204">
        <f t="shared" si="64"/>
        <v>0.52037827336485565</v>
      </c>
    </row>
    <row r="106" spans="1:30" s="175" customFormat="1" x14ac:dyDescent="0.25">
      <c r="A106" s="173"/>
      <c r="B106" s="194">
        <v>612</v>
      </c>
      <c r="C106" s="195">
        <v>7</v>
      </c>
      <c r="D106" s="196" t="s">
        <v>99</v>
      </c>
      <c r="E106" s="197">
        <v>2967</v>
      </c>
      <c r="F106" s="197">
        <v>20</v>
      </c>
      <c r="G106" s="197">
        <v>60</v>
      </c>
      <c r="H106" s="197">
        <v>7354</v>
      </c>
      <c r="I106" s="197">
        <v>7379</v>
      </c>
      <c r="J106" s="210"/>
      <c r="K106" s="199">
        <v>3252.0793792622653</v>
      </c>
      <c r="L106" s="206">
        <f t="shared" si="60"/>
        <v>440.72088077819018</v>
      </c>
      <c r="M106" s="211"/>
      <c r="N106" s="199">
        <v>1470.61362534977</v>
      </c>
      <c r="O106" s="200">
        <f t="shared" si="61"/>
        <v>199.29714396934139</v>
      </c>
      <c r="P106" s="245">
        <v>5</v>
      </c>
      <c r="Q106" s="199">
        <v>1781.4657539124958</v>
      </c>
      <c r="R106" s="206">
        <f t="shared" si="62"/>
        <v>241.42373680884884</v>
      </c>
      <c r="S106" s="209"/>
      <c r="T106" s="203">
        <v>2.7553124288755823E-2</v>
      </c>
      <c r="U106" s="203">
        <v>0</v>
      </c>
      <c r="V106" s="203">
        <v>6.1586536693796025E-2</v>
      </c>
      <c r="W106" s="203">
        <v>0.68181742825993519</v>
      </c>
      <c r="X106" s="203">
        <v>0.22178063614241145</v>
      </c>
      <c r="Y106" s="203">
        <v>7.2622746151014845E-3</v>
      </c>
      <c r="Z106" s="192">
        <f t="shared" si="63"/>
        <v>0.45220717388619797</v>
      </c>
      <c r="AA106" s="203">
        <v>0</v>
      </c>
      <c r="AB106" s="203">
        <v>8.1954985482797786E-4</v>
      </c>
      <c r="AC106" s="203">
        <v>0.99918045014517198</v>
      </c>
      <c r="AD106" s="204">
        <f t="shared" si="64"/>
        <v>0.5477928261138022</v>
      </c>
    </row>
    <row r="107" spans="1:30" s="175" customFormat="1" x14ac:dyDescent="0.25">
      <c r="A107" s="173"/>
      <c r="B107" s="194">
        <v>711</v>
      </c>
      <c r="C107" s="195">
        <v>7</v>
      </c>
      <c r="D107" s="196" t="s">
        <v>28</v>
      </c>
      <c r="E107" s="197">
        <v>1574</v>
      </c>
      <c r="F107" s="197">
        <v>370</v>
      </c>
      <c r="G107" s="197">
        <v>194</v>
      </c>
      <c r="H107" s="197">
        <v>3881</v>
      </c>
      <c r="I107" s="197">
        <v>3962</v>
      </c>
      <c r="J107" s="215"/>
      <c r="K107" s="199">
        <v>1180.6199999999999</v>
      </c>
      <c r="L107" s="206">
        <f t="shared" si="60"/>
        <v>297.98586572438165</v>
      </c>
      <c r="M107" s="221"/>
      <c r="N107" s="199">
        <v>497.95</v>
      </c>
      <c r="O107" s="200">
        <f t="shared" si="61"/>
        <v>125.68147400302877</v>
      </c>
      <c r="P107" s="208"/>
      <c r="Q107" s="199">
        <v>682.67</v>
      </c>
      <c r="R107" s="206">
        <f t="shared" si="62"/>
        <v>172.30439172135286</v>
      </c>
      <c r="S107" s="220"/>
      <c r="T107" s="203">
        <v>4.2936037754794654E-2</v>
      </c>
      <c r="U107" s="203">
        <v>0</v>
      </c>
      <c r="V107" s="203">
        <v>0</v>
      </c>
      <c r="W107" s="203">
        <v>0.9570639622452054</v>
      </c>
      <c r="X107" s="203">
        <v>0</v>
      </c>
      <c r="Y107" s="203">
        <v>0</v>
      </c>
      <c r="Z107" s="192">
        <f t="shared" si="63"/>
        <v>0.42176991750097409</v>
      </c>
      <c r="AA107" s="203">
        <v>0</v>
      </c>
      <c r="AB107" s="203">
        <v>0</v>
      </c>
      <c r="AC107" s="203">
        <v>1</v>
      </c>
      <c r="AD107" s="204">
        <f t="shared" si="64"/>
        <v>0.57823008249902597</v>
      </c>
    </row>
    <row r="108" spans="1:30" s="175" customFormat="1" x14ac:dyDescent="0.25">
      <c r="A108" s="173"/>
      <c r="B108" s="194">
        <v>712</v>
      </c>
      <c r="C108" s="195">
        <v>7</v>
      </c>
      <c r="D108" s="196" t="s">
        <v>31</v>
      </c>
      <c r="E108" s="197">
        <v>3179</v>
      </c>
      <c r="F108" s="197">
        <v>0</v>
      </c>
      <c r="G108" s="197">
        <v>258</v>
      </c>
      <c r="H108" s="197">
        <v>6645</v>
      </c>
      <c r="I108" s="197">
        <v>6753</v>
      </c>
      <c r="J108" s="210"/>
      <c r="K108" s="199">
        <v>2711.47</v>
      </c>
      <c r="L108" s="206">
        <f t="shared" si="60"/>
        <v>401.52080556789576</v>
      </c>
      <c r="M108" s="221"/>
      <c r="N108" s="199">
        <v>748.26</v>
      </c>
      <c r="O108" s="200">
        <f t="shared" si="61"/>
        <v>110.80408707241226</v>
      </c>
      <c r="P108" s="208"/>
      <c r="Q108" s="199">
        <v>1963.2099999999998</v>
      </c>
      <c r="R108" s="206">
        <f t="shared" si="62"/>
        <v>290.71671849548346</v>
      </c>
      <c r="S108" s="209"/>
      <c r="T108" s="203">
        <v>4.8926843610509717E-2</v>
      </c>
      <c r="U108" s="203">
        <v>0</v>
      </c>
      <c r="V108" s="203">
        <v>8.5799053804827205E-2</v>
      </c>
      <c r="W108" s="203">
        <v>0.85268489562451555</v>
      </c>
      <c r="X108" s="203">
        <v>0</v>
      </c>
      <c r="Y108" s="203">
        <v>1.2589206960147542E-2</v>
      </c>
      <c r="Z108" s="192">
        <f t="shared" si="63"/>
        <v>0.27596101007940343</v>
      </c>
      <c r="AA108" s="203">
        <v>0</v>
      </c>
      <c r="AB108" s="203">
        <v>1.1970191675877773E-3</v>
      </c>
      <c r="AC108" s="203">
        <v>0.99880298083241226</v>
      </c>
      <c r="AD108" s="204">
        <f t="shared" si="64"/>
        <v>0.72403898992059657</v>
      </c>
    </row>
    <row r="109" spans="1:30" s="175" customFormat="1" x14ac:dyDescent="0.25">
      <c r="A109" s="173"/>
      <c r="B109" s="194">
        <v>718</v>
      </c>
      <c r="C109" s="195">
        <v>7</v>
      </c>
      <c r="D109" s="196" t="s">
        <v>72</v>
      </c>
      <c r="E109" s="197">
        <v>254</v>
      </c>
      <c r="F109" s="197">
        <v>8</v>
      </c>
      <c r="G109" s="197">
        <v>0</v>
      </c>
      <c r="H109" s="197">
        <v>940</v>
      </c>
      <c r="I109" s="197">
        <v>940</v>
      </c>
      <c r="J109" s="217"/>
      <c r="K109" s="199">
        <v>149.11000000000001</v>
      </c>
      <c r="L109" s="200">
        <f t="shared" si="60"/>
        <v>158.62765957446808</v>
      </c>
      <c r="M109" s="201"/>
      <c r="N109" s="199">
        <v>50.22</v>
      </c>
      <c r="O109" s="200">
        <f t="shared" si="61"/>
        <v>53.425531914893618</v>
      </c>
      <c r="P109" s="208"/>
      <c r="Q109" s="199">
        <v>98.89</v>
      </c>
      <c r="R109" s="200">
        <f t="shared" si="62"/>
        <v>105.20212765957447</v>
      </c>
      <c r="S109" s="209">
        <v>4</v>
      </c>
      <c r="T109" s="203">
        <v>0.10314615690959776</v>
      </c>
      <c r="U109" s="203">
        <v>0</v>
      </c>
      <c r="V109" s="203">
        <v>0</v>
      </c>
      <c r="W109" s="203">
        <v>0.89685384309040228</v>
      </c>
      <c r="X109" s="203">
        <v>0</v>
      </c>
      <c r="Y109" s="203">
        <v>0</v>
      </c>
      <c r="Z109" s="192">
        <f t="shared" si="63"/>
        <v>0.33679833679833676</v>
      </c>
      <c r="AA109" s="203">
        <v>0</v>
      </c>
      <c r="AB109" s="203">
        <v>0</v>
      </c>
      <c r="AC109" s="203">
        <v>1</v>
      </c>
      <c r="AD109" s="204">
        <f t="shared" si="64"/>
        <v>0.66320166320166318</v>
      </c>
    </row>
    <row r="110" spans="1:30" s="175" customFormat="1" x14ac:dyDescent="0.25">
      <c r="A110" s="173"/>
      <c r="B110" s="194">
        <v>736</v>
      </c>
      <c r="C110" s="195">
        <v>7</v>
      </c>
      <c r="D110" s="196" t="s">
        <v>65</v>
      </c>
      <c r="E110" s="197">
        <v>1442</v>
      </c>
      <c r="F110" s="197">
        <v>23</v>
      </c>
      <c r="G110" s="197">
        <v>0</v>
      </c>
      <c r="H110" s="197">
        <v>2961</v>
      </c>
      <c r="I110" s="197">
        <v>2961</v>
      </c>
      <c r="J110" s="217"/>
      <c r="K110" s="199">
        <v>903.01</v>
      </c>
      <c r="L110" s="200">
        <f t="shared" si="60"/>
        <v>304.96791624451197</v>
      </c>
      <c r="M110" s="248"/>
      <c r="N110" s="199">
        <v>229.69</v>
      </c>
      <c r="O110" s="200">
        <f t="shared" si="61"/>
        <v>77.571766295170548</v>
      </c>
      <c r="P110" s="208"/>
      <c r="Q110" s="199">
        <v>673.32</v>
      </c>
      <c r="R110" s="200">
        <f t="shared" si="62"/>
        <v>227.39614994934144</v>
      </c>
      <c r="S110" s="209"/>
      <c r="T110" s="203">
        <v>7.1052287866254518E-2</v>
      </c>
      <c r="U110" s="203">
        <v>0</v>
      </c>
      <c r="V110" s="203">
        <v>0</v>
      </c>
      <c r="W110" s="203">
        <v>0.69689581609996076</v>
      </c>
      <c r="X110" s="203">
        <v>0.16544037615917107</v>
      </c>
      <c r="Y110" s="203">
        <v>6.6611519874613612E-2</v>
      </c>
      <c r="Z110" s="192">
        <f t="shared" si="63"/>
        <v>0.25436041682816357</v>
      </c>
      <c r="AA110" s="203">
        <v>0</v>
      </c>
      <c r="AB110" s="203">
        <v>0</v>
      </c>
      <c r="AC110" s="203">
        <v>1</v>
      </c>
      <c r="AD110" s="204">
        <f t="shared" si="64"/>
        <v>0.74563958317183643</v>
      </c>
    </row>
    <row r="111" spans="1:30" s="175" customFormat="1" x14ac:dyDescent="0.25">
      <c r="A111" s="173"/>
      <c r="B111" s="194">
        <v>757</v>
      </c>
      <c r="C111" s="195">
        <v>7</v>
      </c>
      <c r="D111" s="196" t="s">
        <v>44</v>
      </c>
      <c r="E111" s="197">
        <v>3471</v>
      </c>
      <c r="F111" s="197">
        <v>194</v>
      </c>
      <c r="G111" s="197">
        <v>510</v>
      </c>
      <c r="H111" s="197">
        <v>7773</v>
      </c>
      <c r="I111" s="197">
        <v>7986</v>
      </c>
      <c r="J111" s="210"/>
      <c r="K111" s="199">
        <v>3392</v>
      </c>
      <c r="L111" s="206">
        <f t="shared" si="60"/>
        <v>424.74330077635864</v>
      </c>
      <c r="M111" s="244"/>
      <c r="N111" s="199">
        <v>1056.3399999999999</v>
      </c>
      <c r="O111" s="200">
        <f t="shared" si="61"/>
        <v>132.27397946406211</v>
      </c>
      <c r="P111" s="208"/>
      <c r="Q111" s="199">
        <v>2335.66</v>
      </c>
      <c r="R111" s="206">
        <f t="shared" si="62"/>
        <v>292.46932131229653</v>
      </c>
      <c r="S111" s="209"/>
      <c r="T111" s="203">
        <v>4.0545657648105728E-2</v>
      </c>
      <c r="U111" s="203">
        <v>1.4199973493382813E-2</v>
      </c>
      <c r="V111" s="203">
        <v>0.27774201488157224</v>
      </c>
      <c r="W111" s="203">
        <v>0.60921672946210503</v>
      </c>
      <c r="X111" s="203">
        <v>4.7901243917678027E-2</v>
      </c>
      <c r="Y111" s="203">
        <v>1.039438059715622E-2</v>
      </c>
      <c r="Z111" s="192">
        <f t="shared" si="63"/>
        <v>0.31142099056603773</v>
      </c>
      <c r="AA111" s="203">
        <v>0</v>
      </c>
      <c r="AB111" s="203">
        <v>1.1388643895087472E-3</v>
      </c>
      <c r="AC111" s="203">
        <v>0.99886113561049128</v>
      </c>
      <c r="AD111" s="204">
        <f t="shared" si="64"/>
        <v>0.68857900943396222</v>
      </c>
    </row>
    <row r="112" spans="1:30" s="175" customFormat="1" x14ac:dyDescent="0.25">
      <c r="A112" s="165"/>
      <c r="B112" s="194">
        <v>786</v>
      </c>
      <c r="C112" s="195">
        <v>7</v>
      </c>
      <c r="D112" s="196" t="s">
        <v>56</v>
      </c>
      <c r="E112" s="197">
        <v>18370</v>
      </c>
      <c r="F112" s="197">
        <v>1309</v>
      </c>
      <c r="G112" s="197">
        <v>2104</v>
      </c>
      <c r="H112" s="197">
        <v>45608</v>
      </c>
      <c r="I112" s="197">
        <v>46485</v>
      </c>
      <c r="J112" s="217"/>
      <c r="K112" s="199">
        <v>18224.04</v>
      </c>
      <c r="L112" s="200">
        <f t="shared" si="60"/>
        <v>392.04130364633755</v>
      </c>
      <c r="M112" s="201"/>
      <c r="N112" s="199">
        <v>5762.05</v>
      </c>
      <c r="O112" s="200">
        <f t="shared" si="61"/>
        <v>123.95503925997633</v>
      </c>
      <c r="P112" s="208"/>
      <c r="Q112" s="199">
        <v>12461.99</v>
      </c>
      <c r="R112" s="200">
        <f t="shared" si="62"/>
        <v>268.08626438636117</v>
      </c>
      <c r="S112" s="209"/>
      <c r="T112" s="203">
        <v>4.3612950252080424E-2</v>
      </c>
      <c r="U112" s="203">
        <v>0</v>
      </c>
      <c r="V112" s="203">
        <v>0.13216650324103399</v>
      </c>
      <c r="W112" s="203">
        <v>0.72791627979625306</v>
      </c>
      <c r="X112" s="203">
        <v>8.5167605279371061E-2</v>
      </c>
      <c r="Y112" s="203">
        <v>1.1136661431261444E-2</v>
      </c>
      <c r="Z112" s="192">
        <f t="shared" si="63"/>
        <v>0.31617852024029797</v>
      </c>
      <c r="AA112" s="203">
        <v>0</v>
      </c>
      <c r="AB112" s="203">
        <v>2.1585637606834864E-4</v>
      </c>
      <c r="AC112" s="203">
        <v>0.99978414362393164</v>
      </c>
      <c r="AD112" s="204">
        <f t="shared" si="64"/>
        <v>0.68382147975970198</v>
      </c>
    </row>
    <row r="113" spans="1:30" s="175" customFormat="1" x14ac:dyDescent="0.25">
      <c r="A113" s="173"/>
      <c r="B113" s="194">
        <v>958</v>
      </c>
      <c r="C113" s="195">
        <v>7</v>
      </c>
      <c r="D113" s="196" t="s">
        <v>43</v>
      </c>
      <c r="E113" s="197">
        <v>1937</v>
      </c>
      <c r="F113" s="197">
        <v>20</v>
      </c>
      <c r="G113" s="197">
        <v>8</v>
      </c>
      <c r="H113" s="197">
        <v>4109</v>
      </c>
      <c r="I113" s="197">
        <v>4112</v>
      </c>
      <c r="J113" s="217"/>
      <c r="K113" s="199">
        <v>2092.8000000000002</v>
      </c>
      <c r="L113" s="200">
        <f t="shared" si="60"/>
        <v>508.94941634241252</v>
      </c>
      <c r="M113" s="201"/>
      <c r="N113" s="199">
        <v>1035.3800000000001</v>
      </c>
      <c r="O113" s="200">
        <f t="shared" si="61"/>
        <v>251.7947470817121</v>
      </c>
      <c r="P113" s="208"/>
      <c r="Q113" s="199">
        <v>1057.42</v>
      </c>
      <c r="R113" s="200">
        <f t="shared" si="62"/>
        <v>257.15466926070042</v>
      </c>
      <c r="S113" s="209">
        <v>2</v>
      </c>
      <c r="T113" s="203">
        <v>2.1866367903571635E-2</v>
      </c>
      <c r="U113" s="203">
        <v>0</v>
      </c>
      <c r="V113" s="203">
        <v>0</v>
      </c>
      <c r="W113" s="203">
        <v>0.85836118140199724</v>
      </c>
      <c r="X113" s="203">
        <v>0.11977245069443103</v>
      </c>
      <c r="Y113" s="203">
        <v>0</v>
      </c>
      <c r="Z113" s="192">
        <f t="shared" si="63"/>
        <v>0.4947343272171254</v>
      </c>
      <c r="AA113" s="203">
        <v>0</v>
      </c>
      <c r="AB113" s="203">
        <v>0</v>
      </c>
      <c r="AC113" s="203">
        <v>1</v>
      </c>
      <c r="AD113" s="204">
        <f t="shared" si="64"/>
        <v>0.5052656727828746</v>
      </c>
    </row>
    <row r="114" spans="1:30" s="175" customFormat="1" x14ac:dyDescent="0.25">
      <c r="A114" s="173"/>
      <c r="B114" s="194">
        <v>967</v>
      </c>
      <c r="C114" s="195">
        <v>7</v>
      </c>
      <c r="D114" s="196" t="s">
        <v>153</v>
      </c>
      <c r="E114" s="197">
        <v>1072</v>
      </c>
      <c r="F114" s="197">
        <v>12</v>
      </c>
      <c r="G114" s="197">
        <v>0</v>
      </c>
      <c r="H114" s="197">
        <v>2177</v>
      </c>
      <c r="I114" s="197">
        <v>2177</v>
      </c>
      <c r="J114" s="217"/>
      <c r="K114" s="199">
        <v>714.46720386784841</v>
      </c>
      <c r="L114" s="200">
        <f t="shared" si="60"/>
        <v>328.1888855617126</v>
      </c>
      <c r="M114" s="201"/>
      <c r="N114" s="199">
        <v>237.92576309427869</v>
      </c>
      <c r="O114" s="200">
        <f t="shared" si="61"/>
        <v>109.29065828859839</v>
      </c>
      <c r="P114" s="201">
        <v>6</v>
      </c>
      <c r="Q114" s="199">
        <v>476.54144077356966</v>
      </c>
      <c r="R114" s="200">
        <f t="shared" si="62"/>
        <v>218.89822727311423</v>
      </c>
      <c r="S114" s="209"/>
      <c r="T114" s="203">
        <v>5.0435900021659145E-2</v>
      </c>
      <c r="U114" s="203">
        <v>0</v>
      </c>
      <c r="V114" s="203">
        <v>0</v>
      </c>
      <c r="W114" s="203">
        <v>0.9495640999783409</v>
      </c>
      <c r="X114" s="203">
        <v>0</v>
      </c>
      <c r="Y114" s="203">
        <v>0</v>
      </c>
      <c r="Z114" s="192">
        <f t="shared" si="63"/>
        <v>0.33301145497825635</v>
      </c>
      <c r="AA114" s="203">
        <v>0</v>
      </c>
      <c r="AB114" s="203">
        <v>1.7962760984867453E-2</v>
      </c>
      <c r="AC114" s="203">
        <v>0.98203723901513251</v>
      </c>
      <c r="AD114" s="204">
        <f t="shared" si="64"/>
        <v>0.66698854502174354</v>
      </c>
    </row>
    <row r="115" spans="1:30" s="175" customFormat="1" x14ac:dyDescent="0.25">
      <c r="A115" s="173"/>
      <c r="B115" s="194">
        <v>975</v>
      </c>
      <c r="C115" s="195">
        <v>7</v>
      </c>
      <c r="D115" s="196" t="s">
        <v>26</v>
      </c>
      <c r="E115" s="197">
        <v>224</v>
      </c>
      <c r="F115" s="197">
        <v>0</v>
      </c>
      <c r="G115" s="197">
        <v>0</v>
      </c>
      <c r="H115" s="197">
        <v>454</v>
      </c>
      <c r="I115" s="197">
        <v>454</v>
      </c>
      <c r="J115" s="249"/>
      <c r="K115" s="199">
        <v>140.69999999999999</v>
      </c>
      <c r="L115" s="206">
        <f t="shared" si="60"/>
        <v>309.91189427312776</v>
      </c>
      <c r="M115" s="221"/>
      <c r="N115" s="199">
        <v>34.97</v>
      </c>
      <c r="O115" s="200">
        <f t="shared" si="61"/>
        <v>77.026431718061673</v>
      </c>
      <c r="P115" s="208"/>
      <c r="Q115" s="199">
        <v>105.73</v>
      </c>
      <c r="R115" s="206">
        <f t="shared" si="62"/>
        <v>232.88546255506608</v>
      </c>
      <c r="S115" s="209">
        <v>3</v>
      </c>
      <c r="T115" s="203">
        <v>7.14898484415213E-2</v>
      </c>
      <c r="U115" s="203">
        <v>0</v>
      </c>
      <c r="V115" s="203">
        <v>0</v>
      </c>
      <c r="W115" s="203">
        <v>0.92851015155847871</v>
      </c>
      <c r="X115" s="203">
        <v>0</v>
      </c>
      <c r="Y115" s="203">
        <v>0</v>
      </c>
      <c r="Z115" s="192">
        <f t="shared" si="63"/>
        <v>0.24854299928926796</v>
      </c>
      <c r="AA115" s="203">
        <v>0</v>
      </c>
      <c r="AB115" s="203">
        <v>0</v>
      </c>
      <c r="AC115" s="203">
        <v>1</v>
      </c>
      <c r="AD115" s="204">
        <f t="shared" si="64"/>
        <v>0.75145700071073218</v>
      </c>
    </row>
    <row r="116" spans="1:30" s="175" customFormat="1" x14ac:dyDescent="0.25">
      <c r="A116" s="157"/>
      <c r="B116" s="194"/>
      <c r="C116" s="195"/>
      <c r="D116" s="222" t="s">
        <v>130</v>
      </c>
      <c r="E116" s="223">
        <f>SUM(E84:E115)</f>
        <v>173861</v>
      </c>
      <c r="F116" s="223">
        <f>SUM(F84:F115)</f>
        <v>8160</v>
      </c>
      <c r="G116" s="223">
        <f>SUM(G84:G115)</f>
        <v>14323</v>
      </c>
      <c r="H116" s="223">
        <f>SUM(H84:H115)</f>
        <v>382640</v>
      </c>
      <c r="I116" s="223">
        <f>SUM(I84:I115)</f>
        <v>388611</v>
      </c>
      <c r="J116" s="223"/>
      <c r="K116" s="271">
        <f>SUM(K84:K115)</f>
        <v>149437.89839954773</v>
      </c>
      <c r="L116" s="272">
        <f t="shared" ref="L116" si="65">K116*1000/I116</f>
        <v>384.54366551525231</v>
      </c>
      <c r="M116" s="221"/>
      <c r="N116" s="225">
        <f>SUM(N84:N115)</f>
        <v>52893.742389300351</v>
      </c>
      <c r="O116" s="226">
        <f t="shared" ref="O116" si="66">N116*1000/I116</f>
        <v>136.10974056138491</v>
      </c>
      <c r="P116" s="208"/>
      <c r="Q116" s="225">
        <f>SUM(Q84:Q115)</f>
        <v>96544.156010247403</v>
      </c>
      <c r="R116" s="224">
        <f t="shared" ref="R116" si="67">Q116*1000/I116</f>
        <v>248.43392495386752</v>
      </c>
      <c r="S116" s="220"/>
      <c r="T116" s="203"/>
      <c r="U116" s="203"/>
      <c r="V116" s="203"/>
      <c r="W116" s="391" t="s">
        <v>138</v>
      </c>
      <c r="X116" s="392"/>
      <c r="Y116" s="393"/>
      <c r="Z116" s="192">
        <f t="shared" ref="Z116" si="68">N116/K116</f>
        <v>0.35395132664325818</v>
      </c>
      <c r="AA116" s="203"/>
      <c r="AB116" s="203"/>
      <c r="AC116" s="203"/>
      <c r="AD116" s="204">
        <f t="shared" ref="AD116" si="69">Q116/K116</f>
        <v>0.64604867335674199</v>
      </c>
    </row>
    <row r="117" spans="1:30" s="175" customFormat="1" x14ac:dyDescent="0.25">
      <c r="A117" s="157"/>
      <c r="B117" s="194"/>
      <c r="C117" s="195"/>
      <c r="D117" s="196"/>
      <c r="E117" s="197"/>
      <c r="F117" s="197"/>
      <c r="G117" s="197"/>
      <c r="H117" s="197"/>
      <c r="I117" s="197"/>
      <c r="J117" s="215"/>
      <c r="K117" s="230"/>
      <c r="L117" s="231"/>
      <c r="M117" s="210"/>
      <c r="N117" s="230"/>
      <c r="O117" s="200"/>
      <c r="P117" s="208"/>
      <c r="Q117" s="230"/>
      <c r="R117" s="231"/>
      <c r="S117" s="220"/>
      <c r="T117" s="203"/>
      <c r="U117" s="203"/>
      <c r="V117" s="203"/>
      <c r="W117" s="203"/>
      <c r="X117" s="203"/>
      <c r="Y117" s="203"/>
      <c r="Z117" s="192"/>
      <c r="AA117" s="203"/>
      <c r="AB117" s="203"/>
      <c r="AC117" s="203"/>
      <c r="AD117" s="204"/>
    </row>
    <row r="118" spans="1:30" s="175" customFormat="1" ht="18" thickBot="1" x14ac:dyDescent="0.3">
      <c r="A118" s="157"/>
      <c r="B118" s="194"/>
      <c r="C118" s="195"/>
      <c r="D118" s="232"/>
      <c r="E118" s="233"/>
      <c r="F118" s="233"/>
      <c r="G118" s="233"/>
      <c r="H118" s="233"/>
      <c r="I118" s="233"/>
      <c r="J118" s="234"/>
      <c r="K118" s="235"/>
      <c r="L118" s="236"/>
      <c r="M118" s="246"/>
      <c r="N118" s="235"/>
      <c r="O118" s="237"/>
      <c r="P118" s="238"/>
      <c r="Q118" s="235"/>
      <c r="R118" s="236"/>
      <c r="S118" s="250"/>
      <c r="T118" s="240"/>
      <c r="U118" s="240"/>
      <c r="V118" s="240"/>
      <c r="W118" s="240"/>
      <c r="X118" s="240"/>
      <c r="Y118" s="240"/>
      <c r="Z118" s="241"/>
      <c r="AA118" s="240"/>
      <c r="AB118" s="240"/>
      <c r="AC118" s="240"/>
      <c r="AD118" s="242"/>
    </row>
    <row r="119" spans="1:30" s="175" customFormat="1" ht="15.75" thickBot="1" x14ac:dyDescent="0.3">
      <c r="A119" s="157"/>
      <c r="B119" s="194"/>
      <c r="C119" s="243"/>
      <c r="D119" s="394" t="s">
        <v>136</v>
      </c>
      <c r="E119" s="399"/>
      <c r="F119" s="399"/>
      <c r="G119" s="399"/>
      <c r="H119" s="399"/>
      <c r="I119" s="399"/>
      <c r="J119" s="399"/>
      <c r="K119" s="399"/>
      <c r="L119" s="399"/>
      <c r="M119" s="399"/>
      <c r="N119" s="399"/>
      <c r="O119" s="399"/>
      <c r="P119" s="399"/>
      <c r="Q119" s="399"/>
      <c r="R119" s="399"/>
      <c r="S119" s="399"/>
      <c r="T119" s="399"/>
      <c r="U119" s="399"/>
      <c r="V119" s="399"/>
      <c r="W119" s="399"/>
      <c r="X119" s="399"/>
      <c r="Y119" s="399"/>
      <c r="Z119" s="399"/>
      <c r="AA119" s="399"/>
      <c r="AB119" s="399"/>
      <c r="AC119" s="399"/>
      <c r="AD119" s="400"/>
    </row>
    <row r="120" spans="1:30" s="175" customFormat="1" x14ac:dyDescent="0.25">
      <c r="A120" s="173"/>
      <c r="B120" s="194">
        <v>372</v>
      </c>
      <c r="C120" s="195">
        <v>8</v>
      </c>
      <c r="D120" s="196" t="s">
        <v>39</v>
      </c>
      <c r="E120" s="197">
        <v>1684</v>
      </c>
      <c r="F120" s="197">
        <v>0</v>
      </c>
      <c r="G120" s="197">
        <v>1157</v>
      </c>
      <c r="H120" s="197">
        <v>1066</v>
      </c>
      <c r="I120" s="197">
        <v>1548</v>
      </c>
      <c r="J120" s="273"/>
      <c r="K120" s="199">
        <v>659.38</v>
      </c>
      <c r="L120" s="274">
        <f t="shared" ref="L120:L126" si="70">K120*1000/I120</f>
        <v>425.9560723514212</v>
      </c>
      <c r="M120" s="201"/>
      <c r="N120" s="199">
        <v>220.52</v>
      </c>
      <c r="O120" s="274">
        <f t="shared" ref="O120:O126" si="71">N120*1000/I120</f>
        <v>142.45478036175712</v>
      </c>
      <c r="P120" s="275"/>
      <c r="Q120" s="199">
        <v>438.86</v>
      </c>
      <c r="R120" s="274">
        <f t="shared" ref="R120:R126" si="72">Q120*1000/I120</f>
        <v>283.50129198966408</v>
      </c>
      <c r="S120" s="220">
        <v>3</v>
      </c>
      <c r="T120" s="203">
        <v>2.6618900779974603E-2</v>
      </c>
      <c r="U120" s="203">
        <v>0</v>
      </c>
      <c r="V120" s="203">
        <v>0.2217485942318157</v>
      </c>
      <c r="W120" s="203">
        <v>0.75163250498820966</v>
      </c>
      <c r="X120" s="203">
        <v>0</v>
      </c>
      <c r="Y120" s="203">
        <v>0</v>
      </c>
      <c r="Z120" s="192">
        <f t="shared" ref="Z120:Z126" si="73">N120/K120</f>
        <v>0.33443537868907158</v>
      </c>
      <c r="AA120" s="203">
        <v>0</v>
      </c>
      <c r="AB120" s="203">
        <v>0</v>
      </c>
      <c r="AC120" s="203">
        <v>1</v>
      </c>
      <c r="AD120" s="204">
        <f t="shared" ref="AD120:AD126" si="74">Q120/K120</f>
        <v>0.66556462131092853</v>
      </c>
    </row>
    <row r="121" spans="1:30" s="175" customFormat="1" x14ac:dyDescent="0.25">
      <c r="A121" s="173"/>
      <c r="B121" s="194">
        <v>404</v>
      </c>
      <c r="C121" s="195">
        <v>8</v>
      </c>
      <c r="D121" s="196" t="s">
        <v>92</v>
      </c>
      <c r="E121" s="197">
        <v>4744</v>
      </c>
      <c r="F121" s="197">
        <v>0</v>
      </c>
      <c r="G121" s="197">
        <v>3162</v>
      </c>
      <c r="H121" s="197">
        <v>4304</v>
      </c>
      <c r="I121" s="197">
        <v>5622</v>
      </c>
      <c r="J121" s="215"/>
      <c r="K121" s="199">
        <v>3782.3404636817158</v>
      </c>
      <c r="L121" s="206">
        <f t="shared" si="70"/>
        <v>672.77489571001706</v>
      </c>
      <c r="M121" s="244"/>
      <c r="N121" s="199">
        <v>927.9983709453727</v>
      </c>
      <c r="O121" s="200">
        <f t="shared" si="71"/>
        <v>165.06552311372693</v>
      </c>
      <c r="P121" s="208">
        <v>6</v>
      </c>
      <c r="Q121" s="199">
        <v>2854.3420927363431</v>
      </c>
      <c r="R121" s="206">
        <f t="shared" si="72"/>
        <v>507.70937259629011</v>
      </c>
      <c r="S121" s="202"/>
      <c r="T121" s="203">
        <v>2.5560389697490422E-2</v>
      </c>
      <c r="U121" s="203">
        <v>1.0775880985451275E-4</v>
      </c>
      <c r="V121" s="203">
        <v>4.5689735378313404E-2</v>
      </c>
      <c r="W121" s="203">
        <v>0.91856666739294479</v>
      </c>
      <c r="X121" s="203">
        <v>1.0075448721396941E-2</v>
      </c>
      <c r="Y121" s="203">
        <v>0</v>
      </c>
      <c r="Z121" s="192">
        <f t="shared" si="73"/>
        <v>0.24535030091978091</v>
      </c>
      <c r="AA121" s="203">
        <v>0</v>
      </c>
      <c r="AB121" s="203">
        <v>0</v>
      </c>
      <c r="AC121" s="203">
        <v>1</v>
      </c>
      <c r="AD121" s="204">
        <f t="shared" si="74"/>
        <v>0.75464969908021906</v>
      </c>
    </row>
    <row r="122" spans="1:30" s="175" customFormat="1" x14ac:dyDescent="0.25">
      <c r="A122" s="173"/>
      <c r="B122" s="194">
        <v>413</v>
      </c>
      <c r="C122" s="195">
        <v>8</v>
      </c>
      <c r="D122" s="196" t="s">
        <v>68</v>
      </c>
      <c r="E122" s="197">
        <v>1544</v>
      </c>
      <c r="F122" s="197">
        <v>0</v>
      </c>
      <c r="G122" s="197">
        <v>1015</v>
      </c>
      <c r="H122" s="197">
        <v>1054</v>
      </c>
      <c r="I122" s="197">
        <v>1477</v>
      </c>
      <c r="J122" s="210"/>
      <c r="K122" s="199">
        <v>853.69</v>
      </c>
      <c r="L122" s="206">
        <f t="shared" si="70"/>
        <v>577.98916723087336</v>
      </c>
      <c r="M122" s="211"/>
      <c r="N122" s="199">
        <v>251.84</v>
      </c>
      <c r="O122" s="200">
        <f t="shared" si="71"/>
        <v>170.50778605280976</v>
      </c>
      <c r="P122" s="208"/>
      <c r="Q122" s="199">
        <v>601.85</v>
      </c>
      <c r="R122" s="206">
        <f t="shared" si="72"/>
        <v>407.48138117806366</v>
      </c>
      <c r="S122" s="202"/>
      <c r="T122" s="203">
        <v>2.3070203303684877E-2</v>
      </c>
      <c r="U122" s="203">
        <v>1.1912325285895807E-2</v>
      </c>
      <c r="V122" s="203">
        <v>0.13103557814485386</v>
      </c>
      <c r="W122" s="203">
        <v>0.66423125794155014</v>
      </c>
      <c r="X122" s="203">
        <v>0.16875794155019058</v>
      </c>
      <c r="Y122" s="203">
        <v>9.9269377382465063E-4</v>
      </c>
      <c r="Z122" s="192">
        <f t="shared" si="73"/>
        <v>0.29500169850882635</v>
      </c>
      <c r="AA122" s="203">
        <v>0</v>
      </c>
      <c r="AB122" s="203">
        <v>1.2461576804851707E-3</v>
      </c>
      <c r="AC122" s="203">
        <v>0.99875384231951481</v>
      </c>
      <c r="AD122" s="204">
        <f t="shared" si="74"/>
        <v>0.7049983014911736</v>
      </c>
    </row>
    <row r="123" spans="1:30" s="175" customFormat="1" x14ac:dyDescent="0.25">
      <c r="A123" s="173"/>
      <c r="B123" s="194">
        <v>545</v>
      </c>
      <c r="C123" s="195">
        <v>8</v>
      </c>
      <c r="D123" s="196" t="s">
        <v>51</v>
      </c>
      <c r="E123" s="197">
        <v>198</v>
      </c>
      <c r="F123" s="197">
        <v>0</v>
      </c>
      <c r="G123" s="197">
        <v>8</v>
      </c>
      <c r="H123" s="197">
        <v>406</v>
      </c>
      <c r="I123" s="197">
        <v>409</v>
      </c>
      <c r="J123" s="217"/>
      <c r="K123" s="199">
        <v>134.27000000000001</v>
      </c>
      <c r="L123" s="200">
        <f t="shared" si="70"/>
        <v>328.28850855745719</v>
      </c>
      <c r="M123" s="201"/>
      <c r="N123" s="199">
        <v>31.83</v>
      </c>
      <c r="O123" s="200">
        <f t="shared" si="71"/>
        <v>77.8239608801956</v>
      </c>
      <c r="P123" s="270"/>
      <c r="Q123" s="199">
        <v>102.44</v>
      </c>
      <c r="R123" s="200">
        <f t="shared" si="72"/>
        <v>250.46454767726161</v>
      </c>
      <c r="S123" s="209"/>
      <c r="T123" s="203">
        <v>7.0373861137291868E-2</v>
      </c>
      <c r="U123" s="203">
        <v>0</v>
      </c>
      <c r="V123" s="203">
        <v>0</v>
      </c>
      <c r="W123" s="203">
        <v>0.92962613886270817</v>
      </c>
      <c r="X123" s="203">
        <v>0</v>
      </c>
      <c r="Y123" s="203">
        <v>0</v>
      </c>
      <c r="Z123" s="192">
        <f t="shared" si="73"/>
        <v>0.23705965591718176</v>
      </c>
      <c r="AA123" s="203">
        <v>0</v>
      </c>
      <c r="AB123" s="203">
        <v>0</v>
      </c>
      <c r="AC123" s="203">
        <v>1</v>
      </c>
      <c r="AD123" s="204">
        <f t="shared" si="74"/>
        <v>0.76294034408281808</v>
      </c>
    </row>
    <row r="124" spans="1:30" s="175" customFormat="1" x14ac:dyDescent="0.25">
      <c r="A124" s="173"/>
      <c r="B124" s="194">
        <v>709</v>
      </c>
      <c r="C124" s="195">
        <v>8</v>
      </c>
      <c r="D124" s="196" t="s">
        <v>150</v>
      </c>
      <c r="E124" s="197">
        <v>730</v>
      </c>
      <c r="F124" s="197">
        <v>0</v>
      </c>
      <c r="G124" s="197">
        <v>0</v>
      </c>
      <c r="H124" s="197">
        <v>1013</v>
      </c>
      <c r="I124" s="197">
        <v>1013</v>
      </c>
      <c r="J124" s="210"/>
      <c r="K124" s="199">
        <v>414.71</v>
      </c>
      <c r="L124" s="206">
        <f t="shared" si="70"/>
        <v>409.38795656465942</v>
      </c>
      <c r="M124" s="221"/>
      <c r="N124" s="199">
        <v>128.56</v>
      </c>
      <c r="O124" s="200">
        <f t="shared" si="71"/>
        <v>126.9101678183613</v>
      </c>
      <c r="P124" s="221"/>
      <c r="Q124" s="199">
        <v>286.14999999999998</v>
      </c>
      <c r="R124" s="206">
        <f t="shared" si="72"/>
        <v>282.47778874629813</v>
      </c>
      <c r="S124" s="209">
        <v>2</v>
      </c>
      <c r="T124" s="203">
        <v>4.3403858120721839E-2</v>
      </c>
      <c r="U124" s="203">
        <v>0</v>
      </c>
      <c r="V124" s="203">
        <v>0</v>
      </c>
      <c r="W124" s="203">
        <v>0.69212818917237084</v>
      </c>
      <c r="X124" s="203">
        <v>0.26446795270690726</v>
      </c>
      <c r="Y124" s="203">
        <v>0</v>
      </c>
      <c r="Z124" s="192">
        <f t="shared" si="73"/>
        <v>0.30999975886764247</v>
      </c>
      <c r="AA124" s="203">
        <v>0</v>
      </c>
      <c r="AB124" s="203">
        <v>6.9893412545867558E-3</v>
      </c>
      <c r="AC124" s="203">
        <v>0.99301065874541328</v>
      </c>
      <c r="AD124" s="204">
        <f t="shared" si="74"/>
        <v>0.69000024113235758</v>
      </c>
    </row>
    <row r="125" spans="1:30" s="175" customFormat="1" x14ac:dyDescent="0.25">
      <c r="A125" s="173"/>
      <c r="B125" s="194">
        <v>797</v>
      </c>
      <c r="C125" s="195">
        <v>8</v>
      </c>
      <c r="D125" s="196" t="s">
        <v>152</v>
      </c>
      <c r="E125" s="197">
        <v>445</v>
      </c>
      <c r="F125" s="197">
        <v>0</v>
      </c>
      <c r="G125" s="197">
        <v>221</v>
      </c>
      <c r="H125" s="197">
        <v>478</v>
      </c>
      <c r="I125" s="197">
        <v>570</v>
      </c>
      <c r="J125" s="210"/>
      <c r="K125" s="199">
        <v>214.26193601895733</v>
      </c>
      <c r="L125" s="206">
        <f t="shared" si="70"/>
        <v>375.89813336659176</v>
      </c>
      <c r="M125" s="211"/>
      <c r="N125" s="199">
        <v>56.295548815165859</v>
      </c>
      <c r="O125" s="200">
        <f t="shared" si="71"/>
        <v>98.764120728361149</v>
      </c>
      <c r="P125" s="208">
        <v>6</v>
      </c>
      <c r="Q125" s="199">
        <v>157.96638720379147</v>
      </c>
      <c r="R125" s="206">
        <f t="shared" si="72"/>
        <v>277.13401263823067</v>
      </c>
      <c r="S125" s="209">
        <v>3</v>
      </c>
      <c r="T125" s="203">
        <v>4.6717725563614816E-2</v>
      </c>
      <c r="U125" s="203">
        <v>0</v>
      </c>
      <c r="V125" s="203">
        <v>0</v>
      </c>
      <c r="W125" s="203">
        <v>0.95328227443638525</v>
      </c>
      <c r="X125" s="203">
        <v>0</v>
      </c>
      <c r="Y125" s="203">
        <v>0</v>
      </c>
      <c r="Z125" s="192">
        <f t="shared" si="73"/>
        <v>0.26274171633633042</v>
      </c>
      <c r="AA125" s="203">
        <v>0</v>
      </c>
      <c r="AB125" s="203">
        <v>0</v>
      </c>
      <c r="AC125" s="203">
        <v>1</v>
      </c>
      <c r="AD125" s="204">
        <f t="shared" si="74"/>
        <v>0.73725828366366963</v>
      </c>
    </row>
    <row r="126" spans="1:30" s="175" customFormat="1" x14ac:dyDescent="0.25">
      <c r="A126" s="173"/>
      <c r="B126" s="194">
        <v>866</v>
      </c>
      <c r="C126" s="195">
        <v>8</v>
      </c>
      <c r="D126" s="196" t="s">
        <v>116</v>
      </c>
      <c r="E126" s="197">
        <v>1292</v>
      </c>
      <c r="F126" s="197">
        <v>0</v>
      </c>
      <c r="G126" s="197">
        <v>506</v>
      </c>
      <c r="H126" s="197">
        <v>1707</v>
      </c>
      <c r="I126" s="197">
        <v>1918</v>
      </c>
      <c r="J126" s="210"/>
      <c r="K126" s="199">
        <v>810.66</v>
      </c>
      <c r="L126" s="206">
        <f t="shared" si="70"/>
        <v>422.65901981230451</v>
      </c>
      <c r="M126" s="211"/>
      <c r="N126" s="199">
        <v>397.05</v>
      </c>
      <c r="O126" s="200">
        <f t="shared" si="71"/>
        <v>207.01251303441086</v>
      </c>
      <c r="P126" s="245"/>
      <c r="Q126" s="199">
        <v>413.61</v>
      </c>
      <c r="R126" s="206">
        <f t="shared" si="72"/>
        <v>215.64650677789365</v>
      </c>
      <c r="S126" s="209"/>
      <c r="T126" s="203">
        <v>2.3699785921168618E-2</v>
      </c>
      <c r="U126" s="203">
        <v>0</v>
      </c>
      <c r="V126" s="203">
        <v>0</v>
      </c>
      <c r="W126" s="203">
        <v>0.97630021407883127</v>
      </c>
      <c r="X126" s="203">
        <v>0</v>
      </c>
      <c r="Y126" s="203">
        <v>0</v>
      </c>
      <c r="Z126" s="192">
        <f t="shared" si="73"/>
        <v>0.48978610021463997</v>
      </c>
      <c r="AA126" s="203">
        <v>0</v>
      </c>
      <c r="AB126" s="203">
        <v>0</v>
      </c>
      <c r="AC126" s="203">
        <v>1</v>
      </c>
      <c r="AD126" s="204">
        <f t="shared" si="74"/>
        <v>0.51021389978536014</v>
      </c>
    </row>
    <row r="127" spans="1:30" s="175" customFormat="1" x14ac:dyDescent="0.25">
      <c r="A127" s="157"/>
      <c r="B127" s="194"/>
      <c r="C127" s="195"/>
      <c r="D127" s="276" t="s">
        <v>130</v>
      </c>
      <c r="E127" s="223">
        <f>SUM(E120:E126)</f>
        <v>10637</v>
      </c>
      <c r="F127" s="223">
        <f>SUM(F120:F126)</f>
        <v>0</v>
      </c>
      <c r="G127" s="223">
        <f>SUM(G120:G126)</f>
        <v>6069</v>
      </c>
      <c r="H127" s="223">
        <f>SUM(H120:H126)</f>
        <v>10028</v>
      </c>
      <c r="I127" s="223">
        <f>SUM(I120:I126)</f>
        <v>12557</v>
      </c>
      <c r="J127" s="223"/>
      <c r="K127" s="271">
        <f>SUM(K120:K126)</f>
        <v>6869.3123997006733</v>
      </c>
      <c r="L127" s="272">
        <f t="shared" ref="L127" si="75">K127*1000/I127</f>
        <v>547.05044196071299</v>
      </c>
      <c r="M127" s="216"/>
      <c r="N127" s="225">
        <f>SUM(N120:N126)</f>
        <v>2014.0939197605383</v>
      </c>
      <c r="O127" s="226">
        <f t="shared" ref="O127" si="76">N127*1000/I127</f>
        <v>160.39610733141183</v>
      </c>
      <c r="P127" s="208"/>
      <c r="Q127" s="225">
        <f>SUM(Q120:Q126)</f>
        <v>4855.2184799401348</v>
      </c>
      <c r="R127" s="224">
        <f t="shared" ref="R127" si="77">Q127*1000/I127</f>
        <v>386.65433462930116</v>
      </c>
      <c r="S127" s="220"/>
      <c r="T127" s="203"/>
      <c r="U127" s="203"/>
      <c r="V127" s="203"/>
      <c r="W127" s="401" t="s">
        <v>138</v>
      </c>
      <c r="X127" s="401"/>
      <c r="Y127" s="401"/>
      <c r="Z127" s="192">
        <f t="shared" ref="Z127" si="78">N127/K127</f>
        <v>0.29320167763054439</v>
      </c>
      <c r="AA127" s="203"/>
      <c r="AB127" s="203"/>
      <c r="AC127" s="203"/>
      <c r="AD127" s="204">
        <f t="shared" ref="AD127" si="79">Q127/K127</f>
        <v>0.7067983223694555</v>
      </c>
    </row>
    <row r="128" spans="1:30" s="175" customFormat="1" x14ac:dyDescent="0.25">
      <c r="A128" s="157"/>
      <c r="B128" s="194"/>
      <c r="C128" s="195"/>
      <c r="D128" s="196"/>
      <c r="E128" s="197"/>
      <c r="F128" s="197"/>
      <c r="G128" s="197"/>
      <c r="H128" s="197"/>
      <c r="I128" s="197"/>
      <c r="J128" s="215"/>
      <c r="K128" s="230"/>
      <c r="L128" s="231"/>
      <c r="M128" s="215"/>
      <c r="N128" s="230"/>
      <c r="O128" s="200"/>
      <c r="P128" s="208"/>
      <c r="Q128" s="230"/>
      <c r="R128" s="231"/>
      <c r="S128" s="220"/>
      <c r="T128" s="203"/>
      <c r="U128" s="203"/>
      <c r="V128" s="203"/>
      <c r="W128" s="203"/>
      <c r="X128" s="203"/>
      <c r="Y128" s="203"/>
      <c r="Z128" s="192"/>
      <c r="AA128" s="203"/>
      <c r="AB128" s="203"/>
      <c r="AC128" s="203"/>
      <c r="AD128" s="204"/>
    </row>
    <row r="129" spans="1:30" s="175" customFormat="1" x14ac:dyDescent="0.25">
      <c r="A129" s="157"/>
      <c r="B129" s="194"/>
      <c r="C129" s="195"/>
      <c r="D129" s="196"/>
      <c r="E129" s="197"/>
      <c r="F129" s="197"/>
      <c r="G129" s="197"/>
      <c r="H129" s="197"/>
      <c r="I129" s="197"/>
      <c r="J129" s="215"/>
      <c r="K129" s="230"/>
      <c r="L129" s="231"/>
      <c r="M129" s="215"/>
      <c r="N129" s="230"/>
      <c r="O129" s="200"/>
      <c r="P129" s="208"/>
      <c r="Q129" s="230"/>
      <c r="R129" s="231"/>
      <c r="S129" s="220"/>
      <c r="T129" s="203"/>
      <c r="U129" s="203"/>
      <c r="V129" s="203"/>
      <c r="W129" s="203"/>
      <c r="X129" s="203"/>
      <c r="Y129" s="203"/>
      <c r="Z129" s="192"/>
      <c r="AA129" s="203"/>
      <c r="AB129" s="203"/>
      <c r="AC129" s="203"/>
      <c r="AD129" s="204"/>
    </row>
    <row r="130" spans="1:30" s="175" customFormat="1" ht="17.25" customHeight="1" thickBot="1" x14ac:dyDescent="0.3">
      <c r="A130" s="157"/>
      <c r="B130" s="277"/>
      <c r="C130" s="278"/>
      <c r="D130" s="402" t="s">
        <v>137</v>
      </c>
      <c r="E130" s="403"/>
      <c r="F130" s="403"/>
      <c r="G130" s="403"/>
      <c r="H130" s="403"/>
      <c r="I130" s="403"/>
      <c r="J130" s="403"/>
      <c r="K130" s="403"/>
      <c r="L130" s="403"/>
      <c r="M130" s="403"/>
      <c r="N130" s="403"/>
      <c r="O130" s="403"/>
      <c r="P130" s="403"/>
      <c r="Q130" s="403"/>
      <c r="R130" s="403"/>
      <c r="S130" s="403"/>
      <c r="T130" s="403"/>
      <c r="U130" s="403"/>
      <c r="V130" s="403"/>
      <c r="W130" s="403"/>
      <c r="X130" s="403"/>
      <c r="Y130" s="403"/>
      <c r="Z130" s="403"/>
      <c r="AA130" s="403"/>
      <c r="AB130" s="403"/>
      <c r="AC130" s="403"/>
      <c r="AD130" s="404"/>
    </row>
    <row r="131" spans="1:30" s="175" customFormat="1" x14ac:dyDescent="0.25">
      <c r="A131" s="173"/>
      <c r="B131" s="194">
        <v>100</v>
      </c>
      <c r="C131" s="195">
        <v>9</v>
      </c>
      <c r="D131" s="196" t="s">
        <v>81</v>
      </c>
      <c r="E131" s="197">
        <v>466</v>
      </c>
      <c r="F131" s="197">
        <v>16</v>
      </c>
      <c r="G131" s="197">
        <v>0</v>
      </c>
      <c r="H131" s="197">
        <v>2163</v>
      </c>
      <c r="I131" s="197">
        <v>2163</v>
      </c>
      <c r="J131" s="210"/>
      <c r="K131" s="199">
        <v>568.77</v>
      </c>
      <c r="L131" s="206">
        <f t="shared" ref="L131:L143" si="80">K131*1000/I131</f>
        <v>262.95423023578365</v>
      </c>
      <c r="M131" s="211"/>
      <c r="N131" s="199">
        <v>64.27</v>
      </c>
      <c r="O131" s="200">
        <f t="shared" ref="O131:O143" si="81">N131*1000/I131</f>
        <v>29.71336107258437</v>
      </c>
      <c r="P131" s="208"/>
      <c r="Q131" s="199">
        <v>504.5</v>
      </c>
      <c r="R131" s="206">
        <f t="shared" ref="R131:R143" si="82">Q131*1000/I131</f>
        <v>233.24086916319925</v>
      </c>
      <c r="S131" s="209"/>
      <c r="T131" s="203">
        <v>0.18546755873658005</v>
      </c>
      <c r="U131" s="203">
        <v>0</v>
      </c>
      <c r="V131" s="203">
        <v>0</v>
      </c>
      <c r="W131" s="203">
        <v>0.81453244126342006</v>
      </c>
      <c r="X131" s="203">
        <v>0</v>
      </c>
      <c r="Y131" s="203">
        <v>0</v>
      </c>
      <c r="Z131" s="192">
        <f t="shared" ref="Z131:Z143" si="83">N131/K131</f>
        <v>0.11299822423826854</v>
      </c>
      <c r="AA131" s="203">
        <v>0</v>
      </c>
      <c r="AB131" s="203">
        <v>0</v>
      </c>
      <c r="AC131" s="203">
        <v>1</v>
      </c>
      <c r="AD131" s="204">
        <f t="shared" ref="AD131:AD143" si="84">Q131/K131</f>
        <v>0.88700177576173145</v>
      </c>
    </row>
    <row r="132" spans="1:30" s="175" customFormat="1" x14ac:dyDescent="0.25">
      <c r="A132" s="173"/>
      <c r="B132" s="194">
        <v>159</v>
      </c>
      <c r="C132" s="195">
        <v>9</v>
      </c>
      <c r="D132" s="196" t="s">
        <v>47</v>
      </c>
      <c r="E132" s="197">
        <v>6887</v>
      </c>
      <c r="F132" s="197">
        <v>196</v>
      </c>
      <c r="G132" s="197">
        <v>4192</v>
      </c>
      <c r="H132" s="197">
        <v>6280</v>
      </c>
      <c r="I132" s="197">
        <v>8027</v>
      </c>
      <c r="J132" s="198"/>
      <c r="K132" s="199">
        <v>3983.79</v>
      </c>
      <c r="L132" s="200">
        <f t="shared" si="80"/>
        <v>496.29874174660523</v>
      </c>
      <c r="M132" s="201"/>
      <c r="N132" s="199">
        <v>1889.28</v>
      </c>
      <c r="O132" s="200">
        <f t="shared" si="81"/>
        <v>235.36564096175408</v>
      </c>
      <c r="P132" s="201"/>
      <c r="Q132" s="199">
        <v>2094.5099999999998</v>
      </c>
      <c r="R132" s="200">
        <f t="shared" si="82"/>
        <v>260.93310078485109</v>
      </c>
      <c r="S132" s="209"/>
      <c r="T132" s="203">
        <v>1.8313855013550137E-2</v>
      </c>
      <c r="U132" s="203">
        <v>0</v>
      </c>
      <c r="V132" s="203">
        <v>9.3898204607046079E-2</v>
      </c>
      <c r="W132" s="203">
        <v>0.86646764905149054</v>
      </c>
      <c r="X132" s="203">
        <v>0</v>
      </c>
      <c r="Y132" s="203">
        <v>2.1320291327913281E-2</v>
      </c>
      <c r="Z132" s="192">
        <f t="shared" si="83"/>
        <v>0.47424186515855504</v>
      </c>
      <c r="AA132" s="203">
        <v>0</v>
      </c>
      <c r="AB132" s="203">
        <v>6.07301946517324E-3</v>
      </c>
      <c r="AC132" s="203">
        <v>0.99392698053482686</v>
      </c>
      <c r="AD132" s="204">
        <f t="shared" si="84"/>
        <v>0.52575813484144485</v>
      </c>
    </row>
    <row r="133" spans="1:30" s="175" customFormat="1" x14ac:dyDescent="0.25">
      <c r="A133" s="173"/>
      <c r="B133" s="194">
        <v>173</v>
      </c>
      <c r="C133" s="195">
        <v>9</v>
      </c>
      <c r="D133" s="196" t="s">
        <v>149</v>
      </c>
      <c r="E133" s="197">
        <v>3453</v>
      </c>
      <c r="F133" s="197">
        <v>0</v>
      </c>
      <c r="G133" s="197">
        <v>2345</v>
      </c>
      <c r="H133" s="197">
        <v>2351</v>
      </c>
      <c r="I133" s="197">
        <v>3328</v>
      </c>
      <c r="J133" s="217"/>
      <c r="K133" s="199">
        <v>1618.8785489467011</v>
      </c>
      <c r="L133" s="200">
        <f t="shared" si="80"/>
        <v>486.44187167869626</v>
      </c>
      <c r="M133" s="218"/>
      <c r="N133" s="199">
        <v>574.74283915736089</v>
      </c>
      <c r="O133" s="200">
        <f t="shared" si="81"/>
        <v>172.69917041988006</v>
      </c>
      <c r="P133" s="212">
        <v>6</v>
      </c>
      <c r="Q133" s="199">
        <v>1044.1357097893404</v>
      </c>
      <c r="R133" s="200">
        <f t="shared" si="82"/>
        <v>313.74270125881623</v>
      </c>
      <c r="S133" s="213"/>
      <c r="T133" s="203">
        <v>2.253181617536321E-2</v>
      </c>
      <c r="U133" s="203">
        <v>2.6968583067037047E-2</v>
      </c>
      <c r="V133" s="203">
        <v>0</v>
      </c>
      <c r="W133" s="203">
        <v>0.92798518366808624</v>
      </c>
      <c r="X133" s="203">
        <v>0</v>
      </c>
      <c r="Y133" s="203">
        <v>2.251441708951351E-2</v>
      </c>
      <c r="Z133" s="192">
        <f t="shared" si="83"/>
        <v>0.3550252979331332</v>
      </c>
      <c r="AA133" s="203">
        <v>0</v>
      </c>
      <c r="AB133" s="203">
        <v>9.0313930570409765E-3</v>
      </c>
      <c r="AC133" s="203">
        <v>0.99096860694295896</v>
      </c>
      <c r="AD133" s="204">
        <f t="shared" si="84"/>
        <v>0.64497470206686691</v>
      </c>
    </row>
    <row r="134" spans="1:30" s="175" customFormat="1" x14ac:dyDescent="0.25">
      <c r="A134" s="173"/>
      <c r="B134" s="194">
        <v>279</v>
      </c>
      <c r="C134" s="195">
        <v>9</v>
      </c>
      <c r="D134" s="196" t="s">
        <v>27</v>
      </c>
      <c r="E134" s="197">
        <v>3048</v>
      </c>
      <c r="F134" s="197">
        <v>45</v>
      </c>
      <c r="G134" s="197">
        <v>0</v>
      </c>
      <c r="H134" s="197">
        <v>7353</v>
      </c>
      <c r="I134" s="197">
        <v>7353</v>
      </c>
      <c r="J134" s="217"/>
      <c r="K134" s="199">
        <v>2753.61</v>
      </c>
      <c r="L134" s="200">
        <f t="shared" si="80"/>
        <v>374.48796409628721</v>
      </c>
      <c r="M134" s="201"/>
      <c r="N134" s="199">
        <v>947.97</v>
      </c>
      <c r="O134" s="200">
        <f t="shared" si="81"/>
        <v>128.92288861689107</v>
      </c>
      <c r="P134" s="208"/>
      <c r="Q134" s="199">
        <v>1805.64</v>
      </c>
      <c r="R134" s="200">
        <f t="shared" si="82"/>
        <v>245.56507547939617</v>
      </c>
      <c r="S134" s="220"/>
      <c r="T134" s="203">
        <v>4.2743968690992333E-2</v>
      </c>
      <c r="U134" s="203">
        <v>0</v>
      </c>
      <c r="V134" s="203">
        <v>4.5360085234764811E-3</v>
      </c>
      <c r="W134" s="203">
        <v>0.95231916621834023</v>
      </c>
      <c r="X134" s="203">
        <v>0</v>
      </c>
      <c r="Y134" s="203">
        <v>4.0085656719094487E-4</v>
      </c>
      <c r="Z134" s="192">
        <f t="shared" si="83"/>
        <v>0.34426443831915193</v>
      </c>
      <c r="AA134" s="203">
        <v>0</v>
      </c>
      <c r="AB134" s="203">
        <v>0</v>
      </c>
      <c r="AC134" s="203">
        <v>1</v>
      </c>
      <c r="AD134" s="204">
        <f t="shared" si="84"/>
        <v>0.65573556168084801</v>
      </c>
    </row>
    <row r="135" spans="1:30" s="175" customFormat="1" ht="17.25" customHeight="1" x14ac:dyDescent="0.25">
      <c r="A135" s="173"/>
      <c r="B135" s="194">
        <v>331</v>
      </c>
      <c r="C135" s="195">
        <v>9</v>
      </c>
      <c r="D135" s="196" t="s">
        <v>103</v>
      </c>
      <c r="E135" s="197">
        <v>3636</v>
      </c>
      <c r="F135" s="197">
        <v>2</v>
      </c>
      <c r="G135" s="197">
        <v>0</v>
      </c>
      <c r="H135" s="197">
        <v>6477</v>
      </c>
      <c r="I135" s="197">
        <v>6477</v>
      </c>
      <c r="J135" s="198"/>
      <c r="K135" s="199">
        <v>12149.75</v>
      </c>
      <c r="L135" s="200">
        <f t="shared" si="80"/>
        <v>1875.8298595028562</v>
      </c>
      <c r="M135" s="201"/>
      <c r="N135" s="199">
        <v>606.89</v>
      </c>
      <c r="O135" s="200">
        <f t="shared" si="81"/>
        <v>93.699243476918326</v>
      </c>
      <c r="P135" s="208"/>
      <c r="Q135" s="199">
        <v>11542.86</v>
      </c>
      <c r="R135" s="200">
        <f t="shared" si="82"/>
        <v>1782.130616025938</v>
      </c>
      <c r="S135" s="220" t="s">
        <v>162</v>
      </c>
      <c r="T135" s="203">
        <v>5.8808021222956385E-2</v>
      </c>
      <c r="U135" s="203">
        <v>0</v>
      </c>
      <c r="V135" s="203">
        <v>1.4335382029692366E-2</v>
      </c>
      <c r="W135" s="203">
        <v>0.92685659674735132</v>
      </c>
      <c r="X135" s="203">
        <v>0</v>
      </c>
      <c r="Y135" s="203">
        <v>0</v>
      </c>
      <c r="Z135" s="192">
        <f t="shared" si="83"/>
        <v>4.995082203337517E-2</v>
      </c>
      <c r="AA135" s="203">
        <v>0</v>
      </c>
      <c r="AB135" s="203">
        <v>0</v>
      </c>
      <c r="AC135" s="203">
        <v>1</v>
      </c>
      <c r="AD135" s="204">
        <f t="shared" si="84"/>
        <v>0.95004917796662491</v>
      </c>
    </row>
    <row r="136" spans="1:30" s="175" customFormat="1" x14ac:dyDescent="0.25">
      <c r="A136" s="173"/>
      <c r="B136" s="194">
        <v>369</v>
      </c>
      <c r="C136" s="195">
        <v>9</v>
      </c>
      <c r="D136" s="196" t="s">
        <v>60</v>
      </c>
      <c r="E136" s="197">
        <v>4417</v>
      </c>
      <c r="F136" s="197">
        <v>68</v>
      </c>
      <c r="G136" s="197">
        <v>2881</v>
      </c>
      <c r="H136" s="197">
        <v>3343</v>
      </c>
      <c r="I136" s="197">
        <v>4543</v>
      </c>
      <c r="J136" s="217"/>
      <c r="K136" s="199">
        <v>2274.5198836828454</v>
      </c>
      <c r="L136" s="200">
        <f t="shared" si="80"/>
        <v>500.66473336624369</v>
      </c>
      <c r="M136" s="201"/>
      <c r="N136" s="199">
        <v>573.10190694627636</v>
      </c>
      <c r="O136" s="200">
        <f t="shared" si="81"/>
        <v>126.15054082022371</v>
      </c>
      <c r="P136" s="201">
        <v>6</v>
      </c>
      <c r="Q136" s="199">
        <v>1701.417976736569</v>
      </c>
      <c r="R136" s="200">
        <f t="shared" si="82"/>
        <v>374.51419254602007</v>
      </c>
      <c r="S136" s="220">
        <v>2</v>
      </c>
      <c r="T136" s="203">
        <v>3.214088066492287E-2</v>
      </c>
      <c r="U136" s="203">
        <v>0</v>
      </c>
      <c r="V136" s="203">
        <v>0.24582015570436122</v>
      </c>
      <c r="W136" s="203">
        <v>0.67164652966747085</v>
      </c>
      <c r="X136" s="203">
        <v>1.7797881801423086E-2</v>
      </c>
      <c r="Y136" s="203">
        <v>3.2594552161821888E-2</v>
      </c>
      <c r="Z136" s="192">
        <f t="shared" si="83"/>
        <v>0.25196610109133194</v>
      </c>
      <c r="AA136" s="203">
        <v>0</v>
      </c>
      <c r="AB136" s="203">
        <v>3.6616516841731905E-3</v>
      </c>
      <c r="AC136" s="203">
        <v>0.99633834831582679</v>
      </c>
      <c r="AD136" s="204">
        <f t="shared" si="84"/>
        <v>0.74803389890866812</v>
      </c>
    </row>
    <row r="137" spans="1:30" s="175" customFormat="1" x14ac:dyDescent="0.25">
      <c r="A137" s="173"/>
      <c r="B137" s="194">
        <v>416</v>
      </c>
      <c r="C137" s="195">
        <v>9</v>
      </c>
      <c r="D137" s="196" t="s">
        <v>37</v>
      </c>
      <c r="E137" s="197">
        <v>1159</v>
      </c>
      <c r="F137" s="197">
        <v>21</v>
      </c>
      <c r="G137" s="197">
        <v>406</v>
      </c>
      <c r="H137" s="197">
        <v>1403</v>
      </c>
      <c r="I137" s="197">
        <v>1572</v>
      </c>
      <c r="J137" s="217"/>
      <c r="K137" s="199">
        <v>595.27</v>
      </c>
      <c r="L137" s="200">
        <f t="shared" si="80"/>
        <v>378.67048346055981</v>
      </c>
      <c r="M137" s="248"/>
      <c r="N137" s="199">
        <v>156.53</v>
      </c>
      <c r="O137" s="200">
        <f t="shared" si="81"/>
        <v>99.573791348600508</v>
      </c>
      <c r="P137" s="218"/>
      <c r="Q137" s="199">
        <v>438.74</v>
      </c>
      <c r="R137" s="200">
        <f t="shared" si="82"/>
        <v>279.09669211195927</v>
      </c>
      <c r="S137" s="209"/>
      <c r="T137" s="203">
        <v>4.9383504759471029E-2</v>
      </c>
      <c r="U137" s="203">
        <v>0</v>
      </c>
      <c r="V137" s="203">
        <v>6.3885517153261351E-2</v>
      </c>
      <c r="W137" s="203">
        <v>0.88673097808726764</v>
      </c>
      <c r="X137" s="203">
        <v>0</v>
      </c>
      <c r="Y137" s="203">
        <v>0</v>
      </c>
      <c r="Z137" s="192">
        <f t="shared" si="83"/>
        <v>0.26295630554202298</v>
      </c>
      <c r="AA137" s="203">
        <v>0</v>
      </c>
      <c r="AB137" s="203">
        <v>2.8034827004604092E-3</v>
      </c>
      <c r="AC137" s="203">
        <v>0.99719651729953951</v>
      </c>
      <c r="AD137" s="204">
        <f t="shared" si="84"/>
        <v>0.73704369445797713</v>
      </c>
    </row>
    <row r="138" spans="1:30" s="175" customFormat="1" x14ac:dyDescent="0.25">
      <c r="A138" s="173"/>
      <c r="B138" s="194">
        <v>420</v>
      </c>
      <c r="C138" s="195">
        <v>9</v>
      </c>
      <c r="D138" s="196" t="s">
        <v>79</v>
      </c>
      <c r="E138" s="197">
        <v>5092</v>
      </c>
      <c r="F138" s="197">
        <v>0</v>
      </c>
      <c r="G138" s="197">
        <v>3322</v>
      </c>
      <c r="H138" s="197">
        <v>3671</v>
      </c>
      <c r="I138" s="197">
        <v>5055</v>
      </c>
      <c r="J138" s="217"/>
      <c r="K138" s="199">
        <v>4155.9886768308579</v>
      </c>
      <c r="L138" s="200">
        <f t="shared" si="80"/>
        <v>822.15404091609457</v>
      </c>
      <c r="M138" s="201"/>
      <c r="N138" s="199">
        <v>1658.1688753062288</v>
      </c>
      <c r="O138" s="200">
        <f t="shared" si="81"/>
        <v>328.02549462042111</v>
      </c>
      <c r="P138" s="208">
        <v>5</v>
      </c>
      <c r="Q138" s="199">
        <v>2497.8198015246289</v>
      </c>
      <c r="R138" s="200">
        <f t="shared" si="82"/>
        <v>494.12854629567335</v>
      </c>
      <c r="S138" s="209"/>
      <c r="T138" s="203">
        <v>1.2200204877361448E-2</v>
      </c>
      <c r="U138" s="203">
        <v>6.5976392169221076E-3</v>
      </c>
      <c r="V138" s="203">
        <v>0.23180389266986753</v>
      </c>
      <c r="W138" s="203">
        <v>0.32582326688542113</v>
      </c>
      <c r="X138" s="203">
        <v>0.41679040391986349</v>
      </c>
      <c r="Y138" s="203">
        <v>6.7845924305643254E-3</v>
      </c>
      <c r="Z138" s="192">
        <f t="shared" si="83"/>
        <v>0.3989830108417578</v>
      </c>
      <c r="AA138" s="203">
        <v>0</v>
      </c>
      <c r="AB138" s="203">
        <v>1.1249810728079029E-3</v>
      </c>
      <c r="AC138" s="203">
        <v>0.9988750189271921</v>
      </c>
      <c r="AD138" s="204">
        <f t="shared" si="84"/>
        <v>0.6010169891582422</v>
      </c>
    </row>
    <row r="139" spans="1:30" s="175" customFormat="1" x14ac:dyDescent="0.25">
      <c r="A139" s="173"/>
      <c r="B139" s="194">
        <v>522</v>
      </c>
      <c r="C139" s="195">
        <v>9</v>
      </c>
      <c r="D139" s="196" t="s">
        <v>25</v>
      </c>
      <c r="E139" s="197">
        <v>1394</v>
      </c>
      <c r="F139" s="197">
        <v>0</v>
      </c>
      <c r="G139" s="197">
        <v>186</v>
      </c>
      <c r="H139" s="197">
        <v>2620</v>
      </c>
      <c r="I139" s="197">
        <v>2698</v>
      </c>
      <c r="J139" s="210"/>
      <c r="K139" s="199">
        <v>1230.05</v>
      </c>
      <c r="L139" s="206">
        <f t="shared" si="80"/>
        <v>455.91178650852481</v>
      </c>
      <c r="M139" s="211"/>
      <c r="N139" s="199">
        <v>196.56</v>
      </c>
      <c r="O139" s="200">
        <f t="shared" si="81"/>
        <v>72.853965900667163</v>
      </c>
      <c r="P139" s="208"/>
      <c r="Q139" s="199">
        <v>1033.49</v>
      </c>
      <c r="R139" s="206">
        <f t="shared" si="82"/>
        <v>383.05782060785765</v>
      </c>
      <c r="S139" s="220"/>
      <c r="T139" s="203">
        <v>7.3463573463573462E-2</v>
      </c>
      <c r="U139" s="203">
        <v>0</v>
      </c>
      <c r="V139" s="203">
        <v>1.0175010175010176E-3</v>
      </c>
      <c r="W139" s="203">
        <v>0.90664428164428168</v>
      </c>
      <c r="X139" s="203">
        <v>0</v>
      </c>
      <c r="Y139" s="203">
        <v>1.8874643874643875E-2</v>
      </c>
      <c r="Z139" s="192">
        <f t="shared" si="83"/>
        <v>0.1597983821795862</v>
      </c>
      <c r="AA139" s="203">
        <v>0</v>
      </c>
      <c r="AB139" s="203">
        <v>0</v>
      </c>
      <c r="AC139" s="203">
        <v>1</v>
      </c>
      <c r="AD139" s="204">
        <f t="shared" si="84"/>
        <v>0.8402016178204138</v>
      </c>
    </row>
    <row r="140" spans="1:30" s="175" customFormat="1" x14ac:dyDescent="0.25">
      <c r="A140" s="173"/>
      <c r="B140" s="194">
        <v>523</v>
      </c>
      <c r="C140" s="195">
        <v>9</v>
      </c>
      <c r="D140" s="196" t="s">
        <v>71</v>
      </c>
      <c r="E140" s="197">
        <v>6092</v>
      </c>
      <c r="F140" s="197">
        <v>6</v>
      </c>
      <c r="G140" s="197">
        <v>3259</v>
      </c>
      <c r="H140" s="197">
        <v>6088</v>
      </c>
      <c r="I140" s="197">
        <v>7446</v>
      </c>
      <c r="J140" s="217"/>
      <c r="K140" s="199">
        <v>5289.1846589423794</v>
      </c>
      <c r="L140" s="200">
        <f t="shared" si="80"/>
        <v>710.33906244189893</v>
      </c>
      <c r="M140" s="201"/>
      <c r="N140" s="199">
        <v>2836.6417271539035</v>
      </c>
      <c r="O140" s="200">
        <f t="shared" si="81"/>
        <v>380.96182207277781</v>
      </c>
      <c r="P140" s="218">
        <v>6</v>
      </c>
      <c r="Q140" s="199">
        <v>2452.5429317884759</v>
      </c>
      <c r="R140" s="200">
        <f t="shared" si="82"/>
        <v>329.37724036912113</v>
      </c>
      <c r="S140" s="220"/>
      <c r="T140" s="203">
        <v>1.1823840733546493E-2</v>
      </c>
      <c r="U140" s="203">
        <v>0.31727658497888622</v>
      </c>
      <c r="V140" s="203">
        <v>9.8708270882320148E-2</v>
      </c>
      <c r="W140" s="203">
        <v>0.53413573968472405</v>
      </c>
      <c r="X140" s="203">
        <v>3.8055563720523072E-2</v>
      </c>
      <c r="Y140" s="203">
        <v>0</v>
      </c>
      <c r="Z140" s="192">
        <f t="shared" si="83"/>
        <v>0.53630983035504676</v>
      </c>
      <c r="AA140" s="203">
        <v>0</v>
      </c>
      <c r="AB140" s="203">
        <v>1.4393224086910504E-2</v>
      </c>
      <c r="AC140" s="203">
        <v>0.98560677591308943</v>
      </c>
      <c r="AD140" s="204">
        <f t="shared" si="84"/>
        <v>0.46369016964495319</v>
      </c>
    </row>
    <row r="141" spans="1:30" s="175" customFormat="1" x14ac:dyDescent="0.25">
      <c r="A141" s="173"/>
      <c r="B141" s="194">
        <v>552</v>
      </c>
      <c r="C141" s="195">
        <v>9</v>
      </c>
      <c r="D141" s="196" t="s">
        <v>62</v>
      </c>
      <c r="E141" s="197">
        <v>1661</v>
      </c>
      <c r="F141" s="197">
        <v>28</v>
      </c>
      <c r="G141" s="197">
        <v>626</v>
      </c>
      <c r="H141" s="197">
        <v>2420</v>
      </c>
      <c r="I141" s="197">
        <v>2681</v>
      </c>
      <c r="J141" s="217"/>
      <c r="K141" s="199">
        <v>1025.95</v>
      </c>
      <c r="L141" s="200">
        <f t="shared" si="80"/>
        <v>382.67437523312196</v>
      </c>
      <c r="M141" s="201"/>
      <c r="N141" s="199">
        <v>286.39</v>
      </c>
      <c r="O141" s="200">
        <f t="shared" si="81"/>
        <v>106.82208131294293</v>
      </c>
      <c r="P141" s="201"/>
      <c r="Q141" s="199">
        <v>739.56000000000006</v>
      </c>
      <c r="R141" s="200">
        <f t="shared" si="82"/>
        <v>275.85229392017908</v>
      </c>
      <c r="S141" s="220">
        <v>2</v>
      </c>
      <c r="T141" s="203">
        <v>4.6544921261217224E-2</v>
      </c>
      <c r="U141" s="203">
        <v>1.7458710150494083E-3</v>
      </c>
      <c r="V141" s="203">
        <v>4.6090994797304372E-2</v>
      </c>
      <c r="W141" s="203">
        <v>0.83763399560040508</v>
      </c>
      <c r="X141" s="203">
        <v>5.1782534306365445E-2</v>
      </c>
      <c r="Y141" s="203">
        <v>1.6201683019658509E-2</v>
      </c>
      <c r="Z141" s="192">
        <f t="shared" si="83"/>
        <v>0.27914615722013741</v>
      </c>
      <c r="AA141" s="203">
        <v>0</v>
      </c>
      <c r="AB141" s="203">
        <v>4.5973281410568447E-4</v>
      </c>
      <c r="AC141" s="203">
        <v>0.99954026718589428</v>
      </c>
      <c r="AD141" s="204">
        <f t="shared" si="84"/>
        <v>0.72085384277986264</v>
      </c>
    </row>
    <row r="142" spans="1:30" s="175" customFormat="1" x14ac:dyDescent="0.25">
      <c r="A142" s="173"/>
      <c r="B142" s="194">
        <v>630</v>
      </c>
      <c r="C142" s="195">
        <v>9</v>
      </c>
      <c r="D142" s="196" t="s">
        <v>77</v>
      </c>
      <c r="E142" s="197">
        <v>3554</v>
      </c>
      <c r="F142" s="197">
        <v>0</v>
      </c>
      <c r="G142" s="197">
        <v>2566</v>
      </c>
      <c r="H142" s="197">
        <v>1842</v>
      </c>
      <c r="I142" s="197">
        <v>2911</v>
      </c>
      <c r="J142" s="210"/>
      <c r="K142" s="199">
        <v>2758.1377979314257</v>
      </c>
      <c r="L142" s="206">
        <f t="shared" si="80"/>
        <v>947.48807898709231</v>
      </c>
      <c r="M142" s="211"/>
      <c r="N142" s="199">
        <v>1548.6042383451406</v>
      </c>
      <c r="O142" s="200">
        <f t="shared" si="81"/>
        <v>531.98359269843377</v>
      </c>
      <c r="P142" s="212">
        <v>6</v>
      </c>
      <c r="Q142" s="199">
        <v>1209.533559586285</v>
      </c>
      <c r="R142" s="206">
        <f t="shared" si="82"/>
        <v>415.5044862886586</v>
      </c>
      <c r="S142" s="213"/>
      <c r="T142" s="203">
        <v>6.5542891777478456E-3</v>
      </c>
      <c r="U142" s="203">
        <v>0</v>
      </c>
      <c r="V142" s="203">
        <v>0.7567201296389745</v>
      </c>
      <c r="W142" s="203">
        <v>0.23672558118327774</v>
      </c>
      <c r="X142" s="203">
        <v>0</v>
      </c>
      <c r="Y142" s="203">
        <v>0</v>
      </c>
      <c r="Z142" s="192">
        <f t="shared" si="83"/>
        <v>0.56146732027187962</v>
      </c>
      <c r="AA142" s="203">
        <v>0</v>
      </c>
      <c r="AB142" s="203">
        <v>1.082235370507402E-2</v>
      </c>
      <c r="AC142" s="203">
        <v>0.98917764629492599</v>
      </c>
      <c r="AD142" s="204">
        <f t="shared" si="84"/>
        <v>0.43853267972812038</v>
      </c>
    </row>
    <row r="143" spans="1:30" s="175" customFormat="1" ht="14.65" customHeight="1" x14ac:dyDescent="0.25">
      <c r="A143" s="173"/>
      <c r="B143" s="194">
        <v>987</v>
      </c>
      <c r="C143" s="195">
        <v>9</v>
      </c>
      <c r="D143" s="196" t="s">
        <v>94</v>
      </c>
      <c r="E143" s="197">
        <v>2891</v>
      </c>
      <c r="F143" s="197">
        <v>82</v>
      </c>
      <c r="G143" s="197">
        <v>0</v>
      </c>
      <c r="H143" s="197">
        <v>13019</v>
      </c>
      <c r="I143" s="197">
        <v>13019</v>
      </c>
      <c r="J143" s="217"/>
      <c r="K143" s="199">
        <v>3933.58</v>
      </c>
      <c r="L143" s="200">
        <f t="shared" si="80"/>
        <v>302.14148552116137</v>
      </c>
      <c r="M143" s="201"/>
      <c r="N143" s="199">
        <v>476.16</v>
      </c>
      <c r="O143" s="200">
        <f t="shared" si="81"/>
        <v>36.574237652661495</v>
      </c>
      <c r="P143" s="219"/>
      <c r="Q143" s="199">
        <v>3457.42</v>
      </c>
      <c r="R143" s="200">
        <f t="shared" si="82"/>
        <v>265.56724786849986</v>
      </c>
      <c r="S143" s="209">
        <v>3</v>
      </c>
      <c r="T143" s="203">
        <v>0.15064264112903225</v>
      </c>
      <c r="U143" s="203">
        <v>0</v>
      </c>
      <c r="V143" s="203">
        <v>0</v>
      </c>
      <c r="W143" s="203">
        <v>0.84935735887096775</v>
      </c>
      <c r="X143" s="203">
        <v>0</v>
      </c>
      <c r="Y143" s="203">
        <v>0</v>
      </c>
      <c r="Z143" s="192">
        <f t="shared" si="83"/>
        <v>0.12105003584520972</v>
      </c>
      <c r="AA143" s="203">
        <v>0</v>
      </c>
      <c r="AB143" s="203">
        <v>0</v>
      </c>
      <c r="AC143" s="203">
        <v>1</v>
      </c>
      <c r="AD143" s="204">
        <f t="shared" si="84"/>
        <v>0.87894996415479032</v>
      </c>
    </row>
    <row r="144" spans="1:30" s="157" customFormat="1" ht="18" thickBot="1" x14ac:dyDescent="0.3">
      <c r="B144" s="280"/>
      <c r="C144" s="281"/>
      <c r="D144" s="282" t="s">
        <v>130</v>
      </c>
      <c r="E144" s="283">
        <f>SUM(E131:E143)</f>
        <v>43750</v>
      </c>
      <c r="F144" s="283">
        <f>SUM(F131:F143)</f>
        <v>464</v>
      </c>
      <c r="G144" s="283">
        <f>SUM(G131:G143)</f>
        <v>19783</v>
      </c>
      <c r="H144" s="283">
        <f>SUM(H131:H143)</f>
        <v>59030</v>
      </c>
      <c r="I144" s="283">
        <f>SUM(I131:I143)</f>
        <v>67273</v>
      </c>
      <c r="J144" s="283"/>
      <c r="K144" s="284">
        <f>SUM(K131:K143)</f>
        <v>42337.479566334208</v>
      </c>
      <c r="L144" s="285">
        <f t="shared" ref="L144" si="85">K144*1000/I144</f>
        <v>629.33836110080142</v>
      </c>
      <c r="M144" s="286"/>
      <c r="N144" s="287">
        <f>SUM(N131:N143)</f>
        <v>11815.30958690891</v>
      </c>
      <c r="O144" s="288">
        <f t="shared" ref="O144" si="86">N144*1000/I144</f>
        <v>175.63226832323383</v>
      </c>
      <c r="P144" s="289"/>
      <c r="Q144" s="287">
        <f>SUM(Q131:Q143)</f>
        <v>30522.1699794253</v>
      </c>
      <c r="R144" s="290">
        <f t="shared" ref="R144" si="87">Q144*1000/I144</f>
        <v>453.70609277756751</v>
      </c>
      <c r="S144" s="291"/>
      <c r="T144" s="292"/>
      <c r="U144" s="292"/>
      <c r="V144" s="292"/>
      <c r="W144" s="398" t="s">
        <v>138</v>
      </c>
      <c r="X144" s="398"/>
      <c r="Y144" s="398"/>
      <c r="Z144" s="293">
        <f t="shared" ref="Z144" si="88">N144/K144</f>
        <v>0.27907446801117969</v>
      </c>
      <c r="AA144" s="292"/>
      <c r="AB144" s="292"/>
      <c r="AC144" s="292"/>
      <c r="AD144" s="294">
        <f t="shared" ref="AD144" si="89">Q144/K144</f>
        <v>0.72092553198882037</v>
      </c>
    </row>
    <row r="145" spans="1:30" s="157" customFormat="1" x14ac:dyDescent="0.25">
      <c r="B145" s="295"/>
      <c r="C145" s="296"/>
      <c r="D145" s="295"/>
      <c r="E145" s="297"/>
      <c r="F145" s="297"/>
      <c r="G145" s="297"/>
      <c r="H145" s="297"/>
      <c r="I145" s="297"/>
      <c r="J145" s="298"/>
      <c r="K145" s="299"/>
      <c r="L145" s="300"/>
      <c r="M145" s="301"/>
      <c r="N145" s="299"/>
      <c r="O145" s="302"/>
      <c r="P145" s="219"/>
      <c r="Q145" s="299"/>
      <c r="R145" s="300"/>
      <c r="S145" s="303"/>
      <c r="T145" s="304"/>
      <c r="U145" s="304"/>
      <c r="V145" s="304"/>
      <c r="W145" s="304"/>
      <c r="X145" s="304"/>
      <c r="Y145" s="304"/>
      <c r="Z145" s="305"/>
      <c r="AA145" s="304"/>
      <c r="AB145" s="304"/>
      <c r="AC145" s="304"/>
      <c r="AD145" s="306"/>
    </row>
    <row r="146" spans="1:30" s="173" customFormat="1" ht="17.25" customHeight="1" thickBot="1" x14ac:dyDescent="0.3">
      <c r="B146" s="295"/>
      <c r="C146" s="307"/>
      <c r="D146" s="295"/>
      <c r="E146" s="308"/>
      <c r="F146" s="308"/>
      <c r="G146" s="308"/>
      <c r="H146" s="308"/>
      <c r="I146" s="309"/>
      <c r="J146" s="310"/>
      <c r="K146" s="309"/>
      <c r="L146" s="300"/>
      <c r="M146" s="311"/>
      <c r="N146" s="309"/>
      <c r="O146" s="300"/>
      <c r="P146" s="311"/>
      <c r="Q146" s="309"/>
      <c r="R146" s="300"/>
      <c r="S146" s="312"/>
      <c r="T146" s="313"/>
      <c r="U146" s="313"/>
      <c r="V146" s="313"/>
      <c r="W146" s="313"/>
      <c r="X146" s="313"/>
      <c r="Y146" s="313"/>
      <c r="Z146" s="314"/>
      <c r="AA146" s="315"/>
      <c r="AB146" s="315"/>
      <c r="AC146" s="316"/>
      <c r="AD146" s="317"/>
    </row>
    <row r="147" spans="1:30" s="151" customFormat="1" ht="18" thickBot="1" x14ac:dyDescent="0.3">
      <c r="B147" s="318"/>
      <c r="C147" s="161"/>
      <c r="D147" s="319" t="s">
        <v>114</v>
      </c>
      <c r="E147" s="320">
        <f>SUM(E7:E144)/2</f>
        <v>3809941</v>
      </c>
      <c r="F147" s="320">
        <f>SUM(F7:F144)/2</f>
        <v>1383108</v>
      </c>
      <c r="G147" s="320">
        <f>SUM(G7:G144)/2</f>
        <v>113366</v>
      </c>
      <c r="H147" s="320">
        <f>SUM(H7:H144)/2</f>
        <v>13024041</v>
      </c>
      <c r="I147" s="320">
        <f>SUM(I7:I144)/2</f>
        <v>13071282</v>
      </c>
      <c r="J147" s="321"/>
      <c r="K147" s="322">
        <f>SUM(K7:K144)/2</f>
        <v>4632565.3247062908</v>
      </c>
      <c r="L147" s="323">
        <f t="shared" ref="L147" si="90">K147*1000/I147</f>
        <v>354.40787863855212</v>
      </c>
      <c r="M147" s="324"/>
      <c r="N147" s="322">
        <f>SUM(N7:N144)/2</f>
        <v>2277308.9803919299</v>
      </c>
      <c r="O147" s="323">
        <f t="shared" ref="O147" si="91">N147*1000/I147</f>
        <v>174.22231273045213</v>
      </c>
      <c r="P147" s="325"/>
      <c r="Q147" s="322">
        <f>SUM(Q7:Q144)/2</f>
        <v>2355256.3443143633</v>
      </c>
      <c r="R147" s="323">
        <f>Q147*1000/I147</f>
        <v>180.18556590810019</v>
      </c>
      <c r="S147" s="326"/>
      <c r="T147" s="327">
        <v>3.1629522241387382E-2</v>
      </c>
      <c r="U147" s="328">
        <v>4.6349498857745849E-3</v>
      </c>
      <c r="V147" s="328">
        <v>8.859415638912739E-2</v>
      </c>
      <c r="W147" s="328">
        <v>0.46224493966365909</v>
      </c>
      <c r="X147" s="328">
        <v>0.40618409652920995</v>
      </c>
      <c r="Y147" s="328">
        <v>6.7123352908416544E-3</v>
      </c>
      <c r="Z147" s="329">
        <f>N147/K147</f>
        <v>0.49158701945262118</v>
      </c>
      <c r="AA147" s="328">
        <v>5.5784722788381577E-2</v>
      </c>
      <c r="AB147" s="328">
        <v>1.3308561620807792E-3</v>
      </c>
      <c r="AC147" s="328">
        <v>0.94288442104953751</v>
      </c>
      <c r="AD147" s="330">
        <f t="shared" ref="AD147" si="92">Q147/K147</f>
        <v>0.50841298054737927</v>
      </c>
    </row>
    <row r="148" spans="1:30" x14ac:dyDescent="0.25">
      <c r="B148" s="331"/>
      <c r="D148" s="332"/>
      <c r="G148" s="279"/>
      <c r="H148" s="279"/>
      <c r="L148" s="165"/>
      <c r="M148" s="165"/>
      <c r="N148" s="165"/>
      <c r="O148" s="165"/>
      <c r="P148" s="333"/>
      <c r="Q148" s="165"/>
      <c r="W148" s="162"/>
    </row>
    <row r="149" spans="1:30" x14ac:dyDescent="0.25">
      <c r="D149" s="335" t="s">
        <v>117</v>
      </c>
      <c r="E149" s="336"/>
      <c r="F149" s="337"/>
      <c r="G149" s="337"/>
      <c r="H149" s="336"/>
      <c r="I149" s="336"/>
      <c r="J149" s="336"/>
      <c r="K149" s="338"/>
      <c r="L149" s="338"/>
    </row>
    <row r="150" spans="1:30" ht="46.5" customHeight="1" x14ac:dyDescent="0.25">
      <c r="D150" s="416" t="s">
        <v>142</v>
      </c>
      <c r="E150" s="416"/>
      <c r="F150" s="416"/>
      <c r="G150" s="416"/>
      <c r="H150" s="416"/>
      <c r="I150" s="416"/>
      <c r="J150" s="416"/>
      <c r="K150" s="416"/>
      <c r="L150" s="416"/>
    </row>
    <row r="151" spans="1:30" ht="32.65" customHeight="1" x14ac:dyDescent="0.25">
      <c r="D151" s="416" t="s">
        <v>143</v>
      </c>
      <c r="E151" s="416"/>
      <c r="F151" s="416"/>
      <c r="G151" s="416"/>
      <c r="H151" s="416"/>
      <c r="I151" s="416"/>
      <c r="J151" s="416"/>
      <c r="K151" s="416"/>
      <c r="L151" s="416"/>
    </row>
    <row r="152" spans="1:30" ht="19.899999999999999" customHeight="1" x14ac:dyDescent="0.25">
      <c r="D152" s="397" t="s">
        <v>144</v>
      </c>
      <c r="E152" s="397"/>
      <c r="F152" s="397"/>
      <c r="G152" s="397"/>
      <c r="H152" s="397"/>
      <c r="I152" s="397"/>
      <c r="J152" s="397"/>
      <c r="K152" s="397"/>
      <c r="L152" s="397"/>
    </row>
    <row r="153" spans="1:30" s="168" customFormat="1" x14ac:dyDescent="0.25">
      <c r="A153" s="165"/>
      <c r="B153" s="334"/>
      <c r="C153" s="166"/>
      <c r="D153" s="397" t="s">
        <v>145</v>
      </c>
      <c r="E153" s="397"/>
      <c r="F153" s="397"/>
      <c r="G153" s="397"/>
      <c r="H153" s="397"/>
      <c r="I153" s="397"/>
      <c r="J153" s="397"/>
      <c r="K153" s="397"/>
      <c r="L153" s="397"/>
      <c r="N153" s="167"/>
      <c r="O153" s="167"/>
      <c r="P153" s="169"/>
      <c r="Q153" s="167"/>
      <c r="R153" s="167"/>
      <c r="S153" s="170"/>
      <c r="T153" s="165"/>
      <c r="U153" s="171"/>
      <c r="V153" s="165"/>
      <c r="W153" s="171"/>
      <c r="X153" s="165"/>
      <c r="Y153" s="171"/>
      <c r="Z153" s="165"/>
      <c r="AA153" s="165"/>
      <c r="AB153" s="165"/>
      <c r="AC153" s="165"/>
      <c r="AD153" s="172"/>
    </row>
    <row r="154" spans="1:30" s="168" customFormat="1" ht="34.5" customHeight="1" x14ac:dyDescent="0.25">
      <c r="A154" s="165"/>
      <c r="B154" s="334"/>
      <c r="C154" s="166"/>
      <c r="D154" s="397" t="s">
        <v>146</v>
      </c>
      <c r="E154" s="397"/>
      <c r="F154" s="397"/>
      <c r="G154" s="397"/>
      <c r="H154" s="397"/>
      <c r="I154" s="397"/>
      <c r="J154" s="397"/>
      <c r="K154" s="397"/>
      <c r="L154" s="397"/>
      <c r="N154" s="167"/>
      <c r="O154" s="167"/>
      <c r="P154" s="169"/>
      <c r="Q154" s="167"/>
      <c r="R154" s="167"/>
      <c r="S154" s="170"/>
      <c r="T154" s="165"/>
      <c r="U154" s="171"/>
      <c r="V154" s="165"/>
      <c r="W154" s="171"/>
      <c r="X154" s="165"/>
      <c r="Y154" s="171"/>
      <c r="Z154" s="165"/>
      <c r="AA154" s="165"/>
      <c r="AB154" s="165"/>
      <c r="AC154" s="165"/>
      <c r="AD154" s="172"/>
    </row>
    <row r="155" spans="1:30" s="168" customFormat="1" ht="42" customHeight="1" x14ac:dyDescent="0.25">
      <c r="A155" s="165"/>
      <c r="B155" s="334"/>
      <c r="C155" s="166"/>
      <c r="D155" s="397" t="s">
        <v>147</v>
      </c>
      <c r="E155" s="397"/>
      <c r="F155" s="397"/>
      <c r="G155" s="397"/>
      <c r="H155" s="397"/>
      <c r="I155" s="397"/>
      <c r="J155" s="397"/>
      <c r="K155" s="397"/>
      <c r="L155" s="397"/>
      <c r="N155" s="167"/>
      <c r="O155" s="167"/>
      <c r="P155" s="169"/>
      <c r="Q155" s="167"/>
      <c r="R155" s="167"/>
      <c r="S155" s="170"/>
      <c r="T155" s="165"/>
      <c r="U155" s="171"/>
      <c r="V155" s="165"/>
      <c r="W155" s="171"/>
      <c r="X155" s="165"/>
      <c r="Y155" s="171"/>
      <c r="Z155" s="165"/>
      <c r="AA155" s="165"/>
      <c r="AB155" s="165"/>
      <c r="AC155" s="165"/>
      <c r="AD155" s="172"/>
    </row>
    <row r="156" spans="1:30" s="168" customFormat="1" x14ac:dyDescent="0.25">
      <c r="A156" s="165"/>
      <c r="B156" s="334"/>
      <c r="C156" s="166"/>
      <c r="D156" s="310"/>
      <c r="E156" s="310"/>
      <c r="F156" s="310"/>
      <c r="G156" s="310"/>
      <c r="H156" s="310"/>
      <c r="I156" s="310"/>
      <c r="J156" s="310"/>
      <c r="K156" s="310"/>
      <c r="L156" s="310"/>
      <c r="N156" s="167"/>
      <c r="O156" s="167"/>
      <c r="P156" s="169"/>
      <c r="Q156" s="167"/>
      <c r="R156" s="167"/>
      <c r="S156" s="170"/>
      <c r="T156" s="165"/>
      <c r="U156" s="171"/>
      <c r="V156" s="165"/>
      <c r="W156" s="171"/>
      <c r="X156" s="165"/>
      <c r="Y156" s="171"/>
      <c r="Z156" s="165"/>
      <c r="AA156" s="165"/>
      <c r="AB156" s="165"/>
      <c r="AC156" s="165"/>
      <c r="AD156" s="172"/>
    </row>
    <row r="157" spans="1:30" s="168" customFormat="1" x14ac:dyDescent="0.25">
      <c r="A157" s="165"/>
      <c r="B157" s="334"/>
      <c r="C157" s="166"/>
      <c r="D157" s="173"/>
      <c r="E157" s="173"/>
      <c r="F157" s="173"/>
      <c r="G157" s="336" t="s">
        <v>118</v>
      </c>
      <c r="H157" s="336"/>
      <c r="I157" s="173"/>
      <c r="J157" s="173"/>
      <c r="K157" s="173"/>
      <c r="L157" s="173"/>
      <c r="N157" s="167"/>
      <c r="O157" s="167"/>
      <c r="P157" s="169"/>
      <c r="Q157" s="167"/>
      <c r="R157" s="167"/>
      <c r="S157" s="170"/>
      <c r="T157" s="165"/>
      <c r="U157" s="171"/>
      <c r="V157" s="165"/>
      <c r="W157" s="171"/>
      <c r="X157" s="165"/>
      <c r="Y157" s="171"/>
      <c r="Z157" s="165"/>
      <c r="AA157" s="165"/>
      <c r="AB157" s="165"/>
      <c r="AC157" s="165"/>
      <c r="AD157" s="172"/>
    </row>
    <row r="158" spans="1:30" s="168" customFormat="1" x14ac:dyDescent="0.25">
      <c r="A158" s="165"/>
      <c r="B158" s="334"/>
      <c r="C158" s="166"/>
      <c r="D158" s="123" t="s">
        <v>166</v>
      </c>
      <c r="E158" s="173"/>
      <c r="F158" s="173"/>
      <c r="G158" s="173"/>
      <c r="H158" s="173"/>
      <c r="I158" s="173"/>
      <c r="J158" s="173"/>
      <c r="K158" s="173"/>
      <c r="L158" s="173"/>
      <c r="N158" s="167"/>
      <c r="O158" s="167"/>
      <c r="P158" s="169"/>
      <c r="Q158" s="167"/>
      <c r="R158" s="167"/>
      <c r="S158" s="170"/>
      <c r="T158" s="165"/>
      <c r="U158" s="171"/>
      <c r="V158" s="165"/>
      <c r="W158" s="171"/>
      <c r="X158" s="165"/>
      <c r="Y158" s="171"/>
      <c r="Z158" s="165"/>
      <c r="AA158" s="165"/>
      <c r="AB158" s="165"/>
      <c r="AC158" s="165"/>
      <c r="AD158" s="172"/>
    </row>
    <row r="159" spans="1:30" s="168" customFormat="1" ht="36" customHeight="1" x14ac:dyDescent="0.25">
      <c r="A159" s="165"/>
      <c r="B159" s="334"/>
      <c r="C159" s="166"/>
      <c r="D159" s="389" t="s">
        <v>167</v>
      </c>
      <c r="E159" s="389"/>
      <c r="F159" s="389"/>
      <c r="G159" s="389"/>
      <c r="H159" s="389"/>
      <c r="I159" s="389"/>
      <c r="J159" s="389"/>
      <c r="K159" s="389"/>
      <c r="L159" s="389"/>
      <c r="N159" s="167"/>
      <c r="O159" s="167"/>
      <c r="P159" s="169"/>
      <c r="Q159" s="167"/>
      <c r="R159" s="167"/>
      <c r="S159" s="170"/>
      <c r="T159" s="165"/>
      <c r="U159" s="171"/>
      <c r="V159" s="165"/>
      <c r="W159" s="171"/>
      <c r="X159" s="165"/>
      <c r="Y159" s="171"/>
      <c r="Z159" s="165"/>
      <c r="AA159" s="165"/>
      <c r="AB159" s="165"/>
      <c r="AC159" s="165"/>
      <c r="AD159" s="172"/>
    </row>
    <row r="160" spans="1:30" x14ac:dyDescent="0.25">
      <c r="D160" s="405" t="s">
        <v>125</v>
      </c>
      <c r="E160" s="405"/>
      <c r="F160" s="405"/>
      <c r="G160" s="405"/>
      <c r="H160" s="405"/>
      <c r="I160" s="405"/>
      <c r="J160" s="405"/>
      <c r="K160" s="405"/>
      <c r="L160" s="405"/>
    </row>
  </sheetData>
  <mergeCells count="41">
    <mergeCell ref="K4:L5"/>
    <mergeCell ref="N4:O5"/>
    <mergeCell ref="P4:P5"/>
    <mergeCell ref="B4:B5"/>
    <mergeCell ref="C4:C5"/>
    <mergeCell ref="D4:D5"/>
    <mergeCell ref="E4:E5"/>
    <mergeCell ref="F4:F5"/>
    <mergeCell ref="G4:G5"/>
    <mergeCell ref="W127:Y127"/>
    <mergeCell ref="D130:AD130"/>
    <mergeCell ref="D160:L160"/>
    <mergeCell ref="Q4:R5"/>
    <mergeCell ref="S4:S5"/>
    <mergeCell ref="T4:Z4"/>
    <mergeCell ref="AA4:AD4"/>
    <mergeCell ref="D150:L150"/>
    <mergeCell ref="D151:L151"/>
    <mergeCell ref="W13:Y13"/>
    <mergeCell ref="D16:AD16"/>
    <mergeCell ref="W23:Y23"/>
    <mergeCell ref="D26:AD26"/>
    <mergeCell ref="H4:H5"/>
    <mergeCell ref="I4:I5"/>
    <mergeCell ref="J4:J5"/>
    <mergeCell ref="D159:L159"/>
    <mergeCell ref="W34:Y34"/>
    <mergeCell ref="D37:AD37"/>
    <mergeCell ref="W53:Y53"/>
    <mergeCell ref="D56:AD56"/>
    <mergeCell ref="W67:Y67"/>
    <mergeCell ref="D70:AD70"/>
    <mergeCell ref="D152:L152"/>
    <mergeCell ref="D153:L153"/>
    <mergeCell ref="D154:L154"/>
    <mergeCell ref="D155:L155"/>
    <mergeCell ref="W144:Y144"/>
    <mergeCell ref="W80:Y80"/>
    <mergeCell ref="D83:AD83"/>
    <mergeCell ref="W116:Y116"/>
    <mergeCell ref="D119:AD119"/>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Alphabetical</vt:lpstr>
      <vt:lpstr>Residential Diversion Rate</vt:lpstr>
      <vt:lpstr>Municipal Grouping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Constantinou</dc:creator>
  <cp:lastModifiedBy>Ellen White</cp:lastModifiedBy>
  <cp:lastPrinted>2016-02-10T14:57:21Z</cp:lastPrinted>
  <dcterms:created xsi:type="dcterms:W3CDTF">2016-02-05T18:08:42Z</dcterms:created>
  <dcterms:modified xsi:type="dcterms:W3CDTF">2017-12-20T19:43:44Z</dcterms:modified>
</cp:coreProperties>
</file>